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5-26/"/>
    </mc:Choice>
  </mc:AlternateContent>
  <xr:revisionPtr revIDLastSave="335" documentId="13_ncr:1_{15FDFF5F-A8F0-423B-A443-C99EAAE8B6D5}" xr6:coauthVersionLast="47" xr6:coauthVersionMax="47" xr10:uidLastSave="{8D5D2F5A-2AE4-400E-B6AE-66917959396C}"/>
  <bookViews>
    <workbookView xWindow="28680" yWindow="-120" windowWidth="29040" windowHeight="15720" xr2:uid="{7280E46F-B966-4DF2-99C6-0ECF109A79C1}"/>
  </bookViews>
  <sheets>
    <sheet name="2025-26" sheetId="1" r:id="rId1"/>
    <sheet name="Co-op" sheetId="15" r:id="rId2"/>
    <sheet name="BB ACCOUNT" sheetId="6" r:id="rId3"/>
    <sheet name="Petty Cash" sheetId="14" r:id="rId4"/>
    <sheet name="100 Club 24-25" sheetId="12" r:id="rId5"/>
    <sheet name="100 Club 25-26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5" l="1"/>
  <c r="F20" i="15"/>
  <c r="AU12" i="15"/>
  <c r="AG12" i="15"/>
  <c r="AU11" i="15"/>
  <c r="AG11" i="15"/>
  <c r="AG10" i="15"/>
  <c r="AU7" i="15"/>
  <c r="AG7" i="15"/>
  <c r="AG186" i="1"/>
  <c r="AG185" i="1"/>
  <c r="AG184" i="1"/>
  <c r="AG183" i="1"/>
  <c r="AG182" i="1"/>
  <c r="AG181" i="1"/>
  <c r="AG180" i="1"/>
  <c r="AG179" i="1"/>
  <c r="AG178" i="1"/>
  <c r="AG177" i="1"/>
  <c r="AG176" i="1"/>
  <c r="AG174" i="1"/>
  <c r="AG173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N188" i="1"/>
  <c r="N189" i="1" s="1"/>
  <c r="O24" i="14"/>
  <c r="K24" i="14"/>
  <c r="F24" i="14"/>
  <c r="E24" i="14"/>
  <c r="O6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P188" i="1"/>
  <c r="Z188" i="1"/>
  <c r="AC188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G171" i="1"/>
  <c r="AG170" i="1"/>
  <c r="AG169" i="1"/>
  <c r="AG168" i="1"/>
  <c r="AG167" i="1"/>
  <c r="AG166" i="1"/>
  <c r="AG165" i="1"/>
  <c r="AG164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C21" i="13" l="1"/>
  <c r="C19" i="13"/>
  <c r="AU141" i="1" l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C82" i="12"/>
  <c r="AG92" i="1"/>
  <c r="AU112" i="1" l="1"/>
  <c r="AU114" i="1"/>
  <c r="AU142" i="1"/>
  <c r="AU116" i="1"/>
  <c r="AU115" i="1"/>
  <c r="AU113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1" i="1"/>
  <c r="AG90" i="1"/>
  <c r="AG40" i="1"/>
  <c r="AG39" i="1"/>
  <c r="AG38" i="1"/>
  <c r="AG35" i="1"/>
  <c r="AG34" i="1"/>
  <c r="AG33" i="1"/>
  <c r="AG32" i="1"/>
  <c r="AG31" i="1"/>
  <c r="AG28" i="1"/>
  <c r="AG27" i="1"/>
  <c r="AU93" i="1" l="1"/>
  <c r="AU90" i="1"/>
  <c r="AU89" i="1"/>
  <c r="AG89" i="1"/>
  <c r="AG88" i="1"/>
  <c r="AG87" i="1"/>
  <c r="AG86" i="1"/>
  <c r="AG85" i="1"/>
  <c r="AG84" i="1"/>
  <c r="AG83" i="1"/>
  <c r="AG82" i="1"/>
  <c r="AU88" i="1"/>
  <c r="AU87" i="1"/>
  <c r="AU86" i="1"/>
  <c r="AU85" i="1"/>
  <c r="AU84" i="1"/>
  <c r="AU83" i="1"/>
  <c r="AU82" i="1"/>
  <c r="G188" i="1" l="1"/>
  <c r="F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F188" i="1"/>
  <c r="AE188" i="1"/>
  <c r="AD188" i="1"/>
  <c r="AB188" i="1"/>
  <c r="AA188" i="1"/>
  <c r="Y188" i="1"/>
  <c r="X188" i="1"/>
  <c r="W188" i="1"/>
  <c r="V188" i="1"/>
  <c r="V189" i="1" s="1"/>
  <c r="U188" i="1"/>
  <c r="T188" i="1"/>
  <c r="S188" i="1"/>
  <c r="R188" i="1"/>
  <c r="Q188" i="1"/>
  <c r="O188" i="1"/>
  <c r="M188" i="1"/>
  <c r="L188" i="1"/>
  <c r="K188" i="1"/>
  <c r="J188" i="1"/>
  <c r="AU17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17" i="1"/>
  <c r="AG172" i="1"/>
  <c r="AG14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5" i="1"/>
  <c r="AG43" i="1"/>
  <c r="AG47" i="1"/>
  <c r="AU46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6" i="1"/>
  <c r="AU15" i="1"/>
  <c r="AU14" i="1"/>
  <c r="AU13" i="1"/>
  <c r="AU12" i="1"/>
  <c r="AG46" i="1"/>
  <c r="AG42" i="1"/>
  <c r="AG41" i="1"/>
  <c r="AG37" i="1"/>
  <c r="AG36" i="1"/>
  <c r="AG30" i="1"/>
  <c r="AG29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U11" i="1"/>
  <c r="AG10" i="1"/>
  <c r="AG7" i="1"/>
  <c r="AG188" i="1" l="1"/>
  <c r="AU188" i="1"/>
  <c r="C83" i="12" l="1"/>
  <c r="AU7" i="1" l="1"/>
  <c r="C24" i="6"/>
  <c r="AT189" i="1"/>
  <c r="AU212" i="1"/>
  <c r="AR189" i="1"/>
  <c r="AQ189" i="1"/>
  <c r="AP189" i="1"/>
  <c r="AO189" i="1"/>
  <c r="AN189" i="1"/>
  <c r="AM189" i="1"/>
  <c r="AK189" i="1"/>
  <c r="AJ189" i="1"/>
  <c r="AI189" i="1"/>
  <c r="AH189" i="1"/>
  <c r="AB189" i="1"/>
  <c r="AA189" i="1"/>
  <c r="Y189" i="1"/>
  <c r="X189" i="1"/>
  <c r="W189" i="1"/>
  <c r="U189" i="1"/>
  <c r="R189" i="1"/>
  <c r="Q189" i="1"/>
  <c r="O189" i="1"/>
  <c r="M189" i="1"/>
  <c r="L189" i="1"/>
  <c r="K189" i="1"/>
  <c r="J189" i="1"/>
  <c r="AI212" i="1" l="1"/>
</calcChain>
</file>

<file path=xl/sharedStrings.xml><?xml version="1.0" encoding="utf-8"?>
<sst xmlns="http://schemas.openxmlformats.org/spreadsheetml/2006/main" count="1145" uniqueCount="444">
  <si>
    <t xml:space="preserve">Pauntley Village Hall. </t>
  </si>
  <si>
    <t xml:space="preserve">Transaction details. 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</si>
  <si>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</si>
  <si>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</si>
  <si>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</si>
  <si>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</si>
  <si>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</si>
  <si>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</si>
  <si>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Payments</t>
  </si>
  <si>
    <t>Balance</t>
  </si>
  <si>
    <t xml:space="preserve">Electricity </t>
  </si>
  <si>
    <t xml:space="preserve">Water </t>
  </si>
  <si>
    <t xml:space="preserve">Insurance </t>
  </si>
  <si>
    <t>PPL Licence</t>
  </si>
  <si>
    <t>Cleaning</t>
  </si>
  <si>
    <t>Fire testing</t>
  </si>
  <si>
    <t>Refunds</t>
  </si>
  <si>
    <t>Total exp'</t>
  </si>
  <si>
    <t>Donation</t>
  </si>
  <si>
    <t>Fundraising</t>
  </si>
  <si>
    <t>Coffee Mornings</t>
  </si>
  <si>
    <t>Hall Hire</t>
  </si>
  <si>
    <t xml:space="preserve">Electricity Meter </t>
  </si>
  <si>
    <t>Skittles</t>
  </si>
  <si>
    <t>Filmnight</t>
  </si>
  <si>
    <t>Film fee</t>
  </si>
  <si>
    <t>Receipts</t>
  </si>
  <si>
    <t>Balance cfwd</t>
  </si>
  <si>
    <t>OPENING BALANCE</t>
  </si>
  <si>
    <t>RECEIPTS</t>
  </si>
  <si>
    <t>PAYMENTS</t>
  </si>
  <si>
    <t>TRF TO TREASURER</t>
  </si>
  <si>
    <t>BALANCE</t>
  </si>
  <si>
    <t>Budget</t>
  </si>
  <si>
    <t>Expenses/Sundries</t>
  </si>
  <si>
    <t>Business rates</t>
  </si>
  <si>
    <t>Other/Election hall hire</t>
  </si>
  <si>
    <t>Wayleave</t>
  </si>
  <si>
    <t>transfer</t>
  </si>
  <si>
    <t>100 club</t>
  </si>
  <si>
    <t>Name</t>
  </si>
  <si>
    <t>S Fowke</t>
  </si>
  <si>
    <t>C Philipps</t>
  </si>
  <si>
    <t>L Harding</t>
  </si>
  <si>
    <t>P Kucharski</t>
  </si>
  <si>
    <t>number of entries</t>
  </si>
  <si>
    <t xml:space="preserve">Total </t>
  </si>
  <si>
    <t>Total Receipts</t>
  </si>
  <si>
    <t>Total</t>
  </si>
  <si>
    <t>Budget balance</t>
  </si>
  <si>
    <t>Notley</t>
  </si>
  <si>
    <t>Jenkins</t>
  </si>
  <si>
    <t>Robinson</t>
  </si>
  <si>
    <t>total interest</t>
  </si>
  <si>
    <t>Refurbish ment Project</t>
  </si>
  <si>
    <t>General Maintenance</t>
  </si>
  <si>
    <t>Grounds keeping</t>
  </si>
  <si>
    <t xml:space="preserve">Solar Panels </t>
  </si>
  <si>
    <t>Other Grants</t>
  </si>
  <si>
    <t>100 Club</t>
  </si>
  <si>
    <t>Possible VAT refund</t>
  </si>
  <si>
    <t xml:space="preserve">total </t>
  </si>
  <si>
    <t>PAT testing</t>
  </si>
  <si>
    <t>VAT</t>
  </si>
  <si>
    <t>vat</t>
  </si>
  <si>
    <t>19.08.24</t>
  </si>
  <si>
    <t>22.08.24</t>
  </si>
  <si>
    <t>23.08.24</t>
  </si>
  <si>
    <t>27.08.24</t>
  </si>
  <si>
    <t>29.08.24</t>
  </si>
  <si>
    <t>30.08.24</t>
  </si>
  <si>
    <t>16.09.24</t>
  </si>
  <si>
    <t>17.09.24</t>
  </si>
  <si>
    <t>18.09.24</t>
  </si>
  <si>
    <t>19.09.24</t>
  </si>
  <si>
    <t>23.09.24</t>
  </si>
  <si>
    <t>27.09.24</t>
  </si>
  <si>
    <t>30.09.24</t>
  </si>
  <si>
    <t>Stallard</t>
  </si>
  <si>
    <t>Hargreaves</t>
  </si>
  <si>
    <t>Norman</t>
  </si>
  <si>
    <t>Phelps</t>
  </si>
  <si>
    <t>Richards</t>
  </si>
  <si>
    <t>Gray</t>
  </si>
  <si>
    <t>20.09.24</t>
  </si>
  <si>
    <t>Eastabrook</t>
  </si>
  <si>
    <t>Stewart</t>
  </si>
  <si>
    <t>Major</t>
  </si>
  <si>
    <t>Freestone</t>
  </si>
  <si>
    <t>Selwyn</t>
  </si>
  <si>
    <t>Solesbury</t>
  </si>
  <si>
    <t>Ryecroft</t>
  </si>
  <si>
    <t>02.10.24</t>
  </si>
  <si>
    <t>03.10.24</t>
  </si>
  <si>
    <t>Cadby</t>
  </si>
  <si>
    <t>Bywater</t>
  </si>
  <si>
    <t>Montague</t>
  </si>
  <si>
    <t>trf</t>
  </si>
  <si>
    <t>21.10.24</t>
  </si>
  <si>
    <t>23.10.24</t>
  </si>
  <si>
    <t>Windless</t>
  </si>
  <si>
    <t>Ward</t>
  </si>
  <si>
    <t>Witcomb</t>
  </si>
  <si>
    <t>M Bradley</t>
  </si>
  <si>
    <t>P James</t>
  </si>
  <si>
    <t>Mutton</t>
  </si>
  <si>
    <t>Hampton</t>
  </si>
  <si>
    <t>Reed</t>
  </si>
  <si>
    <t>Grier</t>
  </si>
  <si>
    <t>dep 447</t>
  </si>
  <si>
    <t>dep 451</t>
  </si>
  <si>
    <t>dep 452</t>
  </si>
  <si>
    <t>dep 453</t>
  </si>
  <si>
    <t>Skelding</t>
  </si>
  <si>
    <t>correct total</t>
  </si>
  <si>
    <t>should be 57 numbers</t>
  </si>
  <si>
    <t>Prize Money</t>
  </si>
  <si>
    <t xml:space="preserve">1st prize </t>
  </si>
  <si>
    <t>Invested back into VH</t>
  </si>
  <si>
    <t>2nd prize</t>
  </si>
  <si>
    <t>3rd prize</t>
  </si>
  <si>
    <t>Profit</t>
  </si>
  <si>
    <t>total prize</t>
  </si>
  <si>
    <t>remaining prize pot</t>
  </si>
  <si>
    <t>Lesley figures</t>
  </si>
  <si>
    <t>1st prize</t>
  </si>
  <si>
    <t>paid in 25-26 financial year</t>
  </si>
  <si>
    <t>01.04.25</t>
  </si>
  <si>
    <t>BB ACCOUNT 2025-26</t>
  </si>
  <si>
    <t>EDF</t>
  </si>
  <si>
    <t>Electricity</t>
  </si>
  <si>
    <t>DD</t>
  </si>
  <si>
    <t>04.04.25</t>
  </si>
  <si>
    <t>bacs</t>
  </si>
  <si>
    <t>Pilates</t>
  </si>
  <si>
    <t>14.04.25</t>
  </si>
  <si>
    <t>dep</t>
  </si>
  <si>
    <t>100 Club prize</t>
  </si>
  <si>
    <t>15.04.25</t>
  </si>
  <si>
    <t>Insurance</t>
  </si>
  <si>
    <t>Ansvar</t>
  </si>
  <si>
    <t>16.04.25</t>
  </si>
  <si>
    <t>Cllr expenses</t>
  </si>
  <si>
    <t>Grounds maintenance</t>
  </si>
  <si>
    <t>Gazebo</t>
  </si>
  <si>
    <t>VH Committee Expenses</t>
  </si>
  <si>
    <t>22.04.25</t>
  </si>
  <si>
    <t>Play group</t>
  </si>
  <si>
    <t>24.04.25</t>
  </si>
  <si>
    <t>A Kingaby</t>
  </si>
  <si>
    <t>Kitchen paint</t>
  </si>
  <si>
    <t>29.04.25</t>
  </si>
  <si>
    <t>dd</t>
  </si>
  <si>
    <t>waterplus</t>
  </si>
  <si>
    <t>water</t>
  </si>
  <si>
    <t xml:space="preserve">parish council </t>
  </si>
  <si>
    <t>APM refreshments bought</t>
  </si>
  <si>
    <t>HS drain services</t>
  </si>
  <si>
    <t>blocked drain</t>
  </si>
  <si>
    <t>30.04.25</t>
  </si>
  <si>
    <t>edf</t>
  </si>
  <si>
    <t>electricity</t>
  </si>
  <si>
    <t>01.05.25</t>
  </si>
  <si>
    <t>02/10f</t>
  </si>
  <si>
    <t xml:space="preserve">Pauntley Parish Council </t>
  </si>
  <si>
    <t>VAT refund transfer</t>
  </si>
  <si>
    <t>Councillor expenses</t>
  </si>
  <si>
    <t>baby change unit</t>
  </si>
  <si>
    <t>Parishioner</t>
  </si>
  <si>
    <t>Donation for the wood</t>
  </si>
  <si>
    <t>Girl Guides</t>
  </si>
  <si>
    <t xml:space="preserve">eDF </t>
  </si>
  <si>
    <t>25.06.25</t>
  </si>
  <si>
    <t>18.06.25</t>
  </si>
  <si>
    <t>06.06.25</t>
  </si>
  <si>
    <t>04.06.25</t>
  </si>
  <si>
    <t>03.06.25</t>
  </si>
  <si>
    <t>02.06.25</t>
  </si>
  <si>
    <t>09.04.2025</t>
  </si>
  <si>
    <t>09.05.25</t>
  </si>
  <si>
    <t>09.06.25</t>
  </si>
  <si>
    <t>Interest</t>
  </si>
  <si>
    <t>to BB Account</t>
  </si>
  <si>
    <t>07.05.25</t>
  </si>
  <si>
    <t>13.05.25</t>
  </si>
  <si>
    <t>14.05.25</t>
  </si>
  <si>
    <t>16.05.25</t>
  </si>
  <si>
    <t>19.05.25</t>
  </si>
  <si>
    <t>28.05.25</t>
  </si>
  <si>
    <t>29.05.25</t>
  </si>
  <si>
    <t>Resident</t>
  </si>
  <si>
    <t>Coffee</t>
  </si>
  <si>
    <t>FoDDC</t>
  </si>
  <si>
    <t>Business Rates</t>
  </si>
  <si>
    <t>FoDDC payments</t>
  </si>
  <si>
    <t>BW events Catering</t>
  </si>
  <si>
    <t>donated to VH</t>
  </si>
  <si>
    <t>06/15l</t>
  </si>
  <si>
    <t>16/15k</t>
  </si>
  <si>
    <t>06/15k</t>
  </si>
  <si>
    <t>06/15j</t>
  </si>
  <si>
    <t>06/15m</t>
  </si>
  <si>
    <t>election hall hire</t>
  </si>
  <si>
    <t>25.06.26</t>
  </si>
  <si>
    <t>resident</t>
  </si>
  <si>
    <t>100 Club 3rd prize</t>
  </si>
  <si>
    <t>30.06.25</t>
  </si>
  <si>
    <t>Community First</t>
  </si>
  <si>
    <t>100 Club first prize</t>
  </si>
  <si>
    <t>08/12j</t>
  </si>
  <si>
    <t>08/12i</t>
  </si>
  <si>
    <t>08/12h</t>
  </si>
  <si>
    <t>09/12j</t>
  </si>
  <si>
    <t>09/12k</t>
  </si>
  <si>
    <t>01.07.25</t>
  </si>
  <si>
    <t>04.07.25</t>
  </si>
  <si>
    <t>14.07.25</t>
  </si>
  <si>
    <t>Nightsafe</t>
  </si>
  <si>
    <t>16.07.25</t>
  </si>
  <si>
    <t>24.07.25</t>
  </si>
  <si>
    <t>Hall Hire Spiritual</t>
  </si>
  <si>
    <t>wayleave and hall hire</t>
  </si>
  <si>
    <t>28.07.25</t>
  </si>
  <si>
    <t>29.07.25</t>
  </si>
  <si>
    <t>01.08.25</t>
  </si>
  <si>
    <t>19.08.25</t>
  </si>
  <si>
    <t>fundraising fete and cm</t>
  </si>
  <si>
    <t>09.07.25</t>
  </si>
  <si>
    <t>interest</t>
  </si>
  <si>
    <t>11.08.25</t>
  </si>
  <si>
    <t>Cashbook 2025-26</t>
  </si>
  <si>
    <t>20.08.25</t>
  </si>
  <si>
    <t>21.08.25</t>
  </si>
  <si>
    <t>PPL</t>
  </si>
  <si>
    <t>Annual licence</t>
  </si>
  <si>
    <t>22.08.25</t>
  </si>
  <si>
    <t>Property Owners Grounds</t>
  </si>
  <si>
    <t>5 x invoices</t>
  </si>
  <si>
    <t>26.08.25</t>
  </si>
  <si>
    <t>refund gazebo</t>
  </si>
  <si>
    <t xml:space="preserve">councillor  </t>
  </si>
  <si>
    <t>28.08.25</t>
  </si>
  <si>
    <t>01.09.25</t>
  </si>
  <si>
    <t>eDF</t>
  </si>
  <si>
    <t>Pauntley Play</t>
  </si>
  <si>
    <t>Private Hire</t>
  </si>
  <si>
    <t>02.09.25</t>
  </si>
  <si>
    <t>05.09.25</t>
  </si>
  <si>
    <t>sum up</t>
  </si>
  <si>
    <t>08.09.25</t>
  </si>
  <si>
    <t>12.09.25</t>
  </si>
  <si>
    <t>furniture hire</t>
  </si>
  <si>
    <t>Petanque</t>
  </si>
  <si>
    <t>15.09.25</t>
  </si>
  <si>
    <t xml:space="preserve">Donation  </t>
  </si>
  <si>
    <t>BJ Cowles</t>
  </si>
  <si>
    <t xml:space="preserve">Outside Electrical Work </t>
  </si>
  <si>
    <t>17.09.25</t>
  </si>
  <si>
    <t>Hall hire quiz</t>
  </si>
  <si>
    <t>19.09.25</t>
  </si>
  <si>
    <t>Warm Spaces Grant</t>
  </si>
  <si>
    <t>22.09.25</t>
  </si>
  <si>
    <t>to savings</t>
  </si>
  <si>
    <t xml:space="preserve">FilmBank </t>
  </si>
  <si>
    <t>Film night</t>
  </si>
  <si>
    <t>SumUp</t>
  </si>
  <si>
    <t>Derrick</t>
  </si>
  <si>
    <t>Maisemore</t>
  </si>
  <si>
    <t>24.09.25</t>
  </si>
  <si>
    <t xml:space="preserve">dep </t>
  </si>
  <si>
    <t>25.09.25</t>
  </si>
  <si>
    <t>26.09.25</t>
  </si>
  <si>
    <t xml:space="preserve">resident </t>
  </si>
  <si>
    <t>29.09.25</t>
  </si>
  <si>
    <t>01.10.25</t>
  </si>
  <si>
    <t xml:space="preserve">edf </t>
  </si>
  <si>
    <t>Miller</t>
  </si>
  <si>
    <t xml:space="preserve">Hall hire </t>
  </si>
  <si>
    <t>02.10.25</t>
  </si>
  <si>
    <t>06.10.25</t>
  </si>
  <si>
    <t>13.10.25</t>
  </si>
  <si>
    <t>third prize</t>
  </si>
  <si>
    <t xml:space="preserve">100 club </t>
  </si>
  <si>
    <t>first prize</t>
  </si>
  <si>
    <t>09.09.25</t>
  </si>
  <si>
    <t>09.10.25</t>
  </si>
  <si>
    <t>11/10g</t>
  </si>
  <si>
    <t>11/10e</t>
  </si>
  <si>
    <t>11/10f</t>
  </si>
  <si>
    <t>11/10h</t>
  </si>
  <si>
    <t xml:space="preserve">Grant </t>
  </si>
  <si>
    <t>100 club prize in cash from film</t>
  </si>
  <si>
    <t>will be out due to cash 100 club prize 01.10.25</t>
  </si>
  <si>
    <t>20.10.25</t>
  </si>
  <si>
    <t xml:space="preserve">SUM Up </t>
  </si>
  <si>
    <t>22.10.25</t>
  </si>
  <si>
    <t>03.11.25</t>
  </si>
  <si>
    <t>04.11.25</t>
  </si>
  <si>
    <t>1248 received for 100 Club 25/26</t>
  </si>
  <si>
    <t xml:space="preserve">RDA Sum up </t>
  </si>
  <si>
    <t>10.11.25</t>
  </si>
  <si>
    <t>11.11.25</t>
  </si>
  <si>
    <t>Committee</t>
  </si>
  <si>
    <t>Expenses</t>
  </si>
  <si>
    <t>Fee</t>
  </si>
  <si>
    <t xml:space="preserve">Huntley Village Hall </t>
  </si>
  <si>
    <t>Film Festival Fee</t>
  </si>
  <si>
    <t>Neath</t>
  </si>
  <si>
    <t>17.11.25</t>
  </si>
  <si>
    <t>25.11.25</t>
  </si>
  <si>
    <t>01.12.25</t>
  </si>
  <si>
    <t>04.12.25</t>
  </si>
  <si>
    <t>Waterplus</t>
  </si>
  <si>
    <t>22.12.25</t>
  </si>
  <si>
    <t>100 club 3rd prize</t>
  </si>
  <si>
    <t>100 club 2nd prize</t>
  </si>
  <si>
    <t>100 club 1st prize</t>
  </si>
  <si>
    <t>23.12.25</t>
  </si>
  <si>
    <t>29.12.25</t>
  </si>
  <si>
    <t>09.12.25</t>
  </si>
  <si>
    <t>02.01.26</t>
  </si>
  <si>
    <t>05.01.26</t>
  </si>
  <si>
    <t>06.01.26</t>
  </si>
  <si>
    <t>Rangers Hall Hire</t>
  </si>
  <si>
    <t>Total Sales</t>
  </si>
  <si>
    <t>Prize Pot</t>
  </si>
  <si>
    <t xml:space="preserve">December </t>
  </si>
  <si>
    <t>1st</t>
  </si>
  <si>
    <t>2nd</t>
  </si>
  <si>
    <t>3rd</t>
  </si>
  <si>
    <t xml:space="preserve">March </t>
  </si>
  <si>
    <t>June</t>
  </si>
  <si>
    <t>September</t>
  </si>
  <si>
    <t>Total awarded</t>
  </si>
  <si>
    <t>Add to profit</t>
  </si>
  <si>
    <t>13/9h</t>
  </si>
  <si>
    <t>13/9g</t>
  </si>
  <si>
    <t>13/9f</t>
  </si>
  <si>
    <t>13/9j</t>
  </si>
  <si>
    <t>13/9e</t>
  </si>
  <si>
    <t>13/9i</t>
  </si>
  <si>
    <t>12.01.26</t>
  </si>
  <si>
    <t>Sumup</t>
  </si>
  <si>
    <t>14.01.26</t>
  </si>
  <si>
    <t>PPC</t>
  </si>
  <si>
    <t>Clerk annual costs</t>
  </si>
  <si>
    <t>16.01.26</t>
  </si>
  <si>
    <t>Hall hire</t>
  </si>
  <si>
    <t>19.01.26</t>
  </si>
  <si>
    <t>Lloyds</t>
  </si>
  <si>
    <t>Service Charge</t>
  </si>
  <si>
    <t>PRAF</t>
  </si>
  <si>
    <t>21.01.26</t>
  </si>
  <si>
    <t>26.01.26</t>
  </si>
  <si>
    <t>Sum up</t>
  </si>
  <si>
    <t>Burns Night</t>
  </si>
  <si>
    <t>27.01.26</t>
  </si>
  <si>
    <t>Dene magna Advisor</t>
  </si>
  <si>
    <t>Fire tests</t>
  </si>
  <si>
    <t>Burns Night expenses</t>
  </si>
  <si>
    <t>Volunteer</t>
  </si>
  <si>
    <t>Committee Member</t>
  </si>
  <si>
    <t>28.01.26</t>
  </si>
  <si>
    <t>PAT and 5 year fixed wire</t>
  </si>
  <si>
    <t>Seat covers</t>
  </si>
  <si>
    <t>Clerk Costs</t>
  </si>
  <si>
    <t>Bank Fees</t>
  </si>
  <si>
    <t>Five year fixed wire</t>
  </si>
  <si>
    <t>02.02.26</t>
  </si>
  <si>
    <t xml:space="preserve">EDF </t>
  </si>
  <si>
    <t>9.01.26</t>
  </si>
  <si>
    <t>Pauntley Village Hall</t>
  </si>
  <si>
    <t>PETTY CASH ACCOUNT</t>
  </si>
  <si>
    <t>Date</t>
  </si>
  <si>
    <t>Supplier</t>
  </si>
  <si>
    <t>Grounds</t>
  </si>
  <si>
    <t>Total Exp</t>
  </si>
  <si>
    <t>trf from current</t>
  </si>
  <si>
    <t>VAT refund</t>
  </si>
  <si>
    <t>Total receipts</t>
  </si>
  <si>
    <t>Minute ref</t>
  </si>
  <si>
    <t>Transaction Details</t>
  </si>
  <si>
    <t>05.02.26</t>
  </si>
  <si>
    <t>A Stewart</t>
  </si>
  <si>
    <t xml:space="preserve">cash donation </t>
  </si>
  <si>
    <t>Clerk</t>
  </si>
  <si>
    <t>TV Licence</t>
  </si>
  <si>
    <t>tv licence</t>
  </si>
  <si>
    <t xml:space="preserve">Sumup </t>
  </si>
  <si>
    <t>04.02.26</t>
  </si>
  <si>
    <t>11.02.26</t>
  </si>
  <si>
    <t>Film Club</t>
  </si>
  <si>
    <t>17.02.26</t>
  </si>
  <si>
    <t xml:space="preserve">to Co-op </t>
  </si>
  <si>
    <t>New current account</t>
  </si>
  <si>
    <t>Bank Charges</t>
  </si>
  <si>
    <t>16/9f</t>
  </si>
  <si>
    <t>16/9g</t>
  </si>
  <si>
    <t>16/9h</t>
  </si>
  <si>
    <t>16/9i</t>
  </si>
  <si>
    <t>09.02.26</t>
  </si>
  <si>
    <t>02.03.26</t>
  </si>
  <si>
    <t>03.03.26</t>
  </si>
  <si>
    <t>closure of savings</t>
  </si>
  <si>
    <t>from savings</t>
  </si>
  <si>
    <t xml:space="preserve">trf </t>
  </si>
  <si>
    <t>04.03.26</t>
  </si>
  <si>
    <t>05.03.26</t>
  </si>
  <si>
    <t>11.03.26</t>
  </si>
  <si>
    <t>Cllr Expenses</t>
  </si>
  <si>
    <t>to coop</t>
  </si>
  <si>
    <t xml:space="preserve">RN Smith </t>
  </si>
  <si>
    <t>Windows</t>
  </si>
  <si>
    <t>DVD Player</t>
  </si>
  <si>
    <t>17.03.26</t>
  </si>
  <si>
    <t>LLoyds</t>
  </si>
  <si>
    <t>key safe and seat covers</t>
  </si>
  <si>
    <t>sum up machine</t>
  </si>
  <si>
    <t>18.03.26</t>
  </si>
  <si>
    <t>19.03.26</t>
  </si>
  <si>
    <t>26.03.26</t>
  </si>
  <si>
    <t>lloyds closing balance trf to Coop</t>
  </si>
  <si>
    <t xml:space="preserve">Lloyds bank </t>
  </si>
  <si>
    <t xml:space="preserve">Closure </t>
  </si>
  <si>
    <t>trf to current account</t>
  </si>
  <si>
    <t>TRF FROM TREASURER</t>
  </si>
  <si>
    <t>09.03.26</t>
  </si>
  <si>
    <t xml:space="preserve">CoopBank </t>
  </si>
  <si>
    <t xml:space="preserve">Lloyds </t>
  </si>
  <si>
    <t>TRF</t>
  </si>
  <si>
    <t xml:space="preserve">Sum up </t>
  </si>
  <si>
    <t>12.03.26</t>
  </si>
  <si>
    <t>20.03.26</t>
  </si>
  <si>
    <t>Huntley Village Hall</t>
  </si>
  <si>
    <t>film Festival</t>
  </si>
  <si>
    <t>27.03.26</t>
  </si>
  <si>
    <t>30.03.26</t>
  </si>
  <si>
    <t>Savings</t>
  </si>
  <si>
    <t>film night</t>
  </si>
  <si>
    <t>19/8j</t>
  </si>
  <si>
    <t>19/8h</t>
  </si>
  <si>
    <t>19/8i</t>
  </si>
  <si>
    <t>19/8k</t>
  </si>
  <si>
    <t>19/8l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</si>
</sst>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2" fillId="5" borderId="1" xfId="4" applyFont="1" applyBorder="1"/>
    <xf numFmtId="0" fontId="1" fillId="5" borderId="2" xfId="4" applyBorder="1"/>
    <xf numFmtId="0" fontId="1" fillId="5" borderId="3" xfId="4" applyBorder="1"/>
    <xf numFmtId="0" fontId="2" fillId="4" borderId="1" xfId="3" applyFont="1" applyBorder="1"/>
    <xf numFmtId="0" fontId="1" fillId="4" borderId="2" xfId="3" applyBorder="1"/>
    <xf numFmtId="0" fontId="1" fillId="4" borderId="3" xfId="3" applyBorder="1"/>
    <xf numFmtId="0" fontId="2" fillId="3" borderId="1" xfId="2" applyFont="1" applyBorder="1"/>
    <xf numFmtId="0" fontId="1" fillId="3" borderId="2" xfId="2" applyBorder="1"/>
    <xf numFmtId="0" fontId="1" fillId="3" borderId="3" xfId="2" applyBorder="1"/>
    <xf numFmtId="0" fontId="2" fillId="2" borderId="4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0" xfId="0" applyNumberFormat="1"/>
    <xf numFmtId="4" fontId="0" fillId="0" borderId="4" xfId="0" applyNumberFormat="1" applyBorder="1"/>
    <xf numFmtId="0" fontId="4" fillId="0" borderId="4" xfId="0" applyFont="1" applyBorder="1"/>
    <xf numFmtId="0" fontId="6" fillId="0" borderId="4" xfId="0" applyFont="1" applyBorder="1"/>
    <xf numFmtId="0" fontId="6" fillId="0" borderId="0" xfId="0" applyFont="1"/>
    <xf numFmtId="14" fontId="0" fillId="0" borderId="0" xfId="0" applyNumberFormat="1"/>
    <xf numFmtId="4" fontId="2" fillId="0" borderId="4" xfId="0" applyNumberFormat="1" applyFont="1" applyBorder="1"/>
    <xf numFmtId="0" fontId="2" fillId="2" borderId="0" xfId="1" applyFont="1" applyBorder="1"/>
    <xf numFmtId="0" fontId="2" fillId="3" borderId="2" xfId="2" applyFont="1" applyBorder="1"/>
    <xf numFmtId="0" fontId="7" fillId="0" borderId="4" xfId="0" applyFont="1" applyBorder="1"/>
    <xf numFmtId="0" fontId="2" fillId="0" borderId="4" xfId="0" applyFont="1" applyBorder="1"/>
    <xf numFmtId="0" fontId="0" fillId="6" borderId="4" xfId="0" applyFill="1" applyBorder="1"/>
    <xf numFmtId="0" fontId="0" fillId="0" borderId="5" xfId="0" applyBorder="1"/>
    <xf numFmtId="4" fontId="0" fillId="0" borderId="5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7" borderId="0" xfId="0" applyFill="1"/>
    <xf numFmtId="0" fontId="2" fillId="2" borderId="4" xfId="1" applyFont="1" applyBorder="1" applyAlignment="1">
      <alignment wrapText="1"/>
    </xf>
    <xf numFmtId="16" fontId="0" fillId="0" borderId="4" xfId="0" applyNumberFormat="1" applyBorder="1"/>
    <xf numFmtId="4" fontId="0" fillId="9" borderId="0" xfId="0" applyNumberFormat="1" applyFill="1"/>
    <xf numFmtId="0" fontId="2" fillId="2" borderId="6" xfId="1" applyFont="1" applyBorder="1"/>
    <xf numFmtId="0" fontId="0" fillId="8" borderId="0" xfId="0" applyFill="1"/>
    <xf numFmtId="0" fontId="0" fillId="8" borderId="6" xfId="0" applyFill="1" applyBorder="1"/>
    <xf numFmtId="0" fontId="0" fillId="11" borderId="4" xfId="0" applyFill="1" applyBorder="1"/>
    <xf numFmtId="0" fontId="6" fillId="8" borderId="4" xfId="0" applyFont="1" applyFill="1" applyBorder="1"/>
    <xf numFmtId="4" fontId="0" fillId="11" borderId="4" xfId="0" applyNumberFormat="1" applyFill="1" applyBorder="1"/>
    <xf numFmtId="14" fontId="0" fillId="11" borderId="7" xfId="0" applyNumberFormat="1" applyFill="1" applyBorder="1"/>
    <xf numFmtId="0" fontId="0" fillId="11" borderId="8" xfId="0" applyFill="1" applyBorder="1"/>
    <xf numFmtId="0" fontId="6" fillId="7" borderId="8" xfId="0" applyFont="1" applyFill="1" applyBorder="1"/>
    <xf numFmtId="0" fontId="6" fillId="10" borderId="8" xfId="0" applyFont="1" applyFill="1" applyBorder="1"/>
    <xf numFmtId="0" fontId="6" fillId="8" borderId="8" xfId="0" applyFont="1" applyFill="1" applyBorder="1"/>
    <xf numFmtId="0" fontId="0" fillId="8" borderId="4" xfId="0" applyFill="1" applyBorder="1"/>
    <xf numFmtId="6" fontId="0" fillId="0" borderId="0" xfId="0" applyNumberFormat="1"/>
    <xf numFmtId="6" fontId="2" fillId="0" borderId="0" xfId="0" applyNumberFormat="1" applyFont="1"/>
    <xf numFmtId="14" fontId="0" fillId="8" borderId="4" xfId="0" applyNumberFormat="1" applyFill="1" applyBorder="1"/>
    <xf numFmtId="0" fontId="0" fillId="0" borderId="3" xfId="0" applyBorder="1"/>
    <xf numFmtId="0" fontId="0" fillId="0" borderId="7" xfId="0" applyBorder="1"/>
    <xf numFmtId="0" fontId="2" fillId="2" borderId="3" xfId="1" applyFont="1" applyBorder="1"/>
    <xf numFmtId="0" fontId="2" fillId="0" borderId="9" xfId="0" applyFont="1" applyBorder="1"/>
    <xf numFmtId="6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7" fontId="0" fillId="0" borderId="12" xfId="0" applyNumberFormat="1" applyBorder="1"/>
    <xf numFmtId="0" fontId="0" fillId="0" borderId="0" xfId="0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14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14" fontId="6" fillId="7" borderId="7" xfId="0" applyNumberFormat="1" applyFont="1" applyFill="1" applyBorder="1"/>
    <xf numFmtId="0" fontId="4" fillId="7" borderId="8" xfId="0" applyFont="1" applyFill="1" applyBorder="1"/>
    <xf numFmtId="4" fontId="6" fillId="9" borderId="8" xfId="0" applyNumberFormat="1" applyFont="1" applyFill="1" applyBorder="1"/>
    <xf numFmtId="0" fontId="0" fillId="12" borderId="0" xfId="0" applyFill="1"/>
    <xf numFmtId="0" fontId="6" fillId="12" borderId="8" xfId="0" applyFont="1" applyFill="1" applyBorder="1"/>
    <xf numFmtId="14" fontId="4" fillId="0" borderId="4" xfId="0" applyNumberFormat="1" applyFont="1" applyBorder="1"/>
    <xf numFmtId="0" fontId="8" fillId="0" borderId="4" xfId="0" applyFont="1" applyBorder="1"/>
    <xf numFmtId="0" fontId="4" fillId="8" borderId="4" xfId="0" applyFont="1" applyFill="1" applyBorder="1"/>
    <xf numFmtId="14" fontId="6" fillId="0" borderId="4" xfId="0" applyNumberFormat="1" applyFont="1" applyBorder="1"/>
    <xf numFmtId="4" fontId="6" fillId="0" borderId="4" xfId="0" applyNumberFormat="1" applyFont="1" applyBorder="1"/>
    <xf numFmtId="0" fontId="0" fillId="14" borderId="4" xfId="0" applyFill="1" applyBorder="1"/>
    <xf numFmtId="0" fontId="0" fillId="14" borderId="4" xfId="0" applyFill="1" applyBorder="1" applyAlignment="1">
      <alignment wrapText="1"/>
    </xf>
    <xf numFmtId="14" fontId="2" fillId="0" borderId="4" xfId="0" applyNumberFormat="1" applyFont="1" applyBorder="1"/>
    <xf numFmtId="0" fontId="2" fillId="8" borderId="4" xfId="0" applyFont="1" applyFill="1" applyBorder="1"/>
    <xf numFmtId="0" fontId="7" fillId="8" borderId="4" xfId="0" applyFont="1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1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3" borderId="3" xfId="0" applyFill="1" applyBorder="1" applyAlignment="1">
      <alignment horizontal="left"/>
    </xf>
  </cellXfs>
  <cellStyles count="5">
    <cellStyle name="20% - Accent4" xfId="2" builtinId="42"/>
    <cellStyle name="40% - Accent4" xfId="3" builtinId="43"/>
    <cellStyle name="60% - Accent2" xfId="1" builtinId="36"/>
    <cellStyle name="60% - Accent4" xfId="4" builtinId="4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C159-9283-4A81-8715-92AFA6C7DA7E}">
  <dimension ref="A1:AU212"/>
  <sheetViews>
    <sheetView tabSelected="1" zoomScale="70" zoomScaleNormal="100" workbookViewId="0">
      <pane ySplit="8" topLeftCell="A156" activePane="bottomLeft" state="frozen"/>
      <selection pane="bottomLeft" activeCell="G175" sqref="G175"/>
    </sheetView>
  </sheetViews>
  <sheetFormatPr defaultRowHeight="14.4" x14ac:dyDescent="0.3"/>
  <cols>
    <col min="1" max="1" width="11.5546875" customWidth="1"/>
    <col min="3" max="4" width="29.109375" bestFit="1" customWidth="1"/>
    <col min="6" max="6" width="11.21875" customWidth="1"/>
    <col min="7" max="8" width="11.109375" customWidth="1"/>
    <col min="9" max="9" width="12.88671875" customWidth="1"/>
    <col min="12" max="12" width="10.6640625" customWidth="1"/>
    <col min="21" max="22" width="9.77734375" customWidth="1"/>
    <col min="23" max="23" width="10.5546875" customWidth="1"/>
    <col min="33" max="33" width="11.5546875" bestFit="1" customWidth="1"/>
    <col min="39" max="39" width="9" customWidth="1"/>
    <col min="43" max="43" width="9.88671875" bestFit="1" customWidth="1"/>
    <col min="44" max="46" width="9.88671875" customWidth="1"/>
  </cols>
  <sheetData>
    <row r="1" spans="1:47" ht="18" x14ac:dyDescent="0.35">
      <c r="A1" s="1" t="s">
        <v>0</v>
      </c>
      <c r="C1" s="1"/>
      <c r="D1" s="1" t="s">
        <v>422</v>
      </c>
    </row>
    <row r="2" spans="1:47" ht="18" x14ac:dyDescent="0.35">
      <c r="A2" s="1" t="s">
        <v>230</v>
      </c>
      <c r="C2" s="1"/>
      <c r="D2" s="1"/>
      <c r="E2" s="1"/>
    </row>
    <row r="5" spans="1:47" x14ac:dyDescent="0.3">
      <c r="A5" s="2" t="s">
        <v>1</v>
      </c>
      <c r="B5" s="3"/>
      <c r="C5" s="3"/>
      <c r="D5" s="3"/>
      <c r="E5" s="3"/>
      <c r="F5" s="3"/>
      <c r="G5" s="3"/>
      <c r="H5" s="3"/>
      <c r="I5" s="4"/>
      <c r="J5" s="5" t="s">
        <v>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  <c r="AH5" s="8" t="s">
        <v>2</v>
      </c>
      <c r="AI5" s="22"/>
      <c r="AJ5" s="22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</row>
    <row r="6" spans="1:47" ht="43.2" x14ac:dyDescent="0.3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26</v>
      </c>
      <c r="G6" s="11" t="s">
        <v>8</v>
      </c>
      <c r="H6" s="11" t="s">
        <v>97</v>
      </c>
      <c r="I6" s="11" t="s">
        <v>9</v>
      </c>
      <c r="J6" s="11" t="s">
        <v>10</v>
      </c>
      <c r="K6" s="11" t="s">
        <v>11</v>
      </c>
      <c r="L6" s="11" t="s">
        <v>12</v>
      </c>
      <c r="M6" s="31" t="s">
        <v>13</v>
      </c>
      <c r="N6" s="31" t="s">
        <v>395</v>
      </c>
      <c r="O6" s="31" t="s">
        <v>35</v>
      </c>
      <c r="P6" s="31" t="s">
        <v>365</v>
      </c>
      <c r="Q6" s="11" t="s">
        <v>14</v>
      </c>
      <c r="R6" s="31" t="s">
        <v>55</v>
      </c>
      <c r="S6" s="31" t="s">
        <v>57</v>
      </c>
      <c r="T6" s="31" t="s">
        <v>387</v>
      </c>
      <c r="U6" s="31" t="s">
        <v>54</v>
      </c>
      <c r="V6" s="31" t="s">
        <v>59</v>
      </c>
      <c r="W6" s="31" t="s">
        <v>56</v>
      </c>
      <c r="X6" s="11" t="s">
        <v>25</v>
      </c>
      <c r="Y6" s="31" t="s">
        <v>62</v>
      </c>
      <c r="Z6" s="31" t="s">
        <v>367</v>
      </c>
      <c r="AA6" s="31" t="s">
        <v>15</v>
      </c>
      <c r="AB6" s="31" t="s">
        <v>34</v>
      </c>
      <c r="AC6" s="31" t="s">
        <v>366</v>
      </c>
      <c r="AD6" s="11" t="s">
        <v>38</v>
      </c>
      <c r="AE6" s="11" t="s">
        <v>16</v>
      </c>
      <c r="AF6" s="11" t="s">
        <v>64</v>
      </c>
      <c r="AG6" s="11" t="s">
        <v>17</v>
      </c>
      <c r="AH6" s="11" t="s">
        <v>18</v>
      </c>
      <c r="AI6" s="11" t="s">
        <v>39</v>
      </c>
      <c r="AJ6" s="11" t="s">
        <v>37</v>
      </c>
      <c r="AK6" s="31" t="s">
        <v>290</v>
      </c>
      <c r="AL6" s="31" t="s">
        <v>58</v>
      </c>
      <c r="AM6" s="31" t="s">
        <v>19</v>
      </c>
      <c r="AN6" s="31" t="s">
        <v>20</v>
      </c>
      <c r="AO6" s="11" t="s">
        <v>21</v>
      </c>
      <c r="AP6" s="11" t="s">
        <v>22</v>
      </c>
      <c r="AQ6" s="11" t="s">
        <v>23</v>
      </c>
      <c r="AR6" s="11" t="s">
        <v>24</v>
      </c>
      <c r="AS6" s="31" t="s">
        <v>60</v>
      </c>
      <c r="AT6" s="31" t="s">
        <v>36</v>
      </c>
      <c r="AU6" s="31" t="s">
        <v>47</v>
      </c>
    </row>
    <row r="7" spans="1:47" x14ac:dyDescent="0.3">
      <c r="A7" s="11" t="s">
        <v>33</v>
      </c>
      <c r="B7" s="11"/>
      <c r="C7" s="11"/>
      <c r="D7" s="51"/>
      <c r="E7" s="34"/>
      <c r="F7" s="34"/>
      <c r="G7" s="11"/>
      <c r="H7" s="21"/>
      <c r="I7" s="21"/>
      <c r="J7" s="11">
        <v>972</v>
      </c>
      <c r="K7" s="11">
        <v>300</v>
      </c>
      <c r="L7" s="11">
        <v>726</v>
      </c>
      <c r="M7" s="11">
        <v>100</v>
      </c>
      <c r="N7" s="11"/>
      <c r="O7" s="11">
        <v>170</v>
      </c>
      <c r="P7" s="11"/>
      <c r="Q7" s="11">
        <v>400</v>
      </c>
      <c r="R7" s="11">
        <v>600</v>
      </c>
      <c r="S7" s="11">
        <v>0</v>
      </c>
      <c r="T7" s="11">
        <v>0</v>
      </c>
      <c r="U7" s="11">
        <v>0</v>
      </c>
      <c r="V7" s="11">
        <v>660</v>
      </c>
      <c r="W7" s="11">
        <v>1290</v>
      </c>
      <c r="X7" s="11">
        <v>522</v>
      </c>
      <c r="Y7" s="11">
        <v>100</v>
      </c>
      <c r="Z7" s="11"/>
      <c r="AA7" s="11">
        <v>120</v>
      </c>
      <c r="AB7" s="11">
        <v>150</v>
      </c>
      <c r="AC7" s="11"/>
      <c r="AD7" s="11"/>
      <c r="AE7" s="11"/>
      <c r="AF7" s="11"/>
      <c r="AG7" s="11">
        <f>SUM(J7:AB7)</f>
        <v>6110</v>
      </c>
      <c r="AH7" s="11">
        <v>0</v>
      </c>
      <c r="AI7" s="11">
        <v>1440</v>
      </c>
      <c r="AJ7" s="11">
        <v>49.21</v>
      </c>
      <c r="AK7" s="11">
        <v>0</v>
      </c>
      <c r="AL7" s="11">
        <v>0</v>
      </c>
      <c r="AM7" s="11">
        <v>600</v>
      </c>
      <c r="AN7" s="11">
        <v>2000</v>
      </c>
      <c r="AO7" s="11">
        <v>1850</v>
      </c>
      <c r="AP7" s="11">
        <v>0</v>
      </c>
      <c r="AQ7" s="11">
        <v>600</v>
      </c>
      <c r="AR7" s="11">
        <v>900</v>
      </c>
      <c r="AS7" s="11">
        <v>1883</v>
      </c>
      <c r="AT7" s="11">
        <v>150</v>
      </c>
      <c r="AU7" s="11">
        <f>SUM(AH7:AT7)</f>
        <v>9472.2099999999991</v>
      </c>
    </row>
    <row r="8" spans="1:47" x14ac:dyDescent="0.3">
      <c r="A8" s="13" t="s">
        <v>127</v>
      </c>
      <c r="B8" s="12"/>
      <c r="C8" t="s">
        <v>27</v>
      </c>
      <c r="D8" s="50"/>
      <c r="E8" s="12"/>
      <c r="F8" s="12"/>
      <c r="G8" s="49"/>
      <c r="I8" s="33">
        <v>1273.74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45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45"/>
    </row>
    <row r="9" spans="1:47" x14ac:dyDescent="0.3">
      <c r="A9" s="13"/>
      <c r="B9" s="12"/>
      <c r="E9" s="12"/>
      <c r="F9" s="18"/>
      <c r="G9" s="17"/>
      <c r="H9" s="17"/>
      <c r="I9" s="15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48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45"/>
    </row>
    <row r="10" spans="1:47" x14ac:dyDescent="0.3">
      <c r="A10" s="13" t="s">
        <v>127</v>
      </c>
      <c r="B10" s="12" t="s">
        <v>131</v>
      </c>
      <c r="C10" s="12" t="s">
        <v>129</v>
      </c>
      <c r="D10" s="12" t="s">
        <v>130</v>
      </c>
      <c r="E10" s="12" t="s">
        <v>197</v>
      </c>
      <c r="F10" s="17"/>
      <c r="G10" s="17">
        <v>81</v>
      </c>
      <c r="H10" s="17"/>
      <c r="I10" s="15">
        <v>1192.74</v>
      </c>
      <c r="J10" s="12">
        <v>81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45">
        <f>SUM(J10:AF10)</f>
        <v>81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45"/>
    </row>
    <row r="11" spans="1:47" x14ac:dyDescent="0.3">
      <c r="A11" s="13" t="s">
        <v>132</v>
      </c>
      <c r="B11" s="12" t="s">
        <v>133</v>
      </c>
      <c r="C11" s="12" t="s">
        <v>134</v>
      </c>
      <c r="D11" s="12" t="s">
        <v>21</v>
      </c>
      <c r="E11" s="12" t="s">
        <v>201</v>
      </c>
      <c r="F11" s="17">
        <v>54</v>
      </c>
      <c r="G11" s="17"/>
      <c r="H11" s="17"/>
      <c r="I11" s="15">
        <v>1246.74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45">
        <f t="shared" ref="AG11:AG45" si="0">SUM(J11:AF11)</f>
        <v>0</v>
      </c>
      <c r="AH11" s="12"/>
      <c r="AI11" s="12"/>
      <c r="AJ11" s="12"/>
      <c r="AK11" s="12"/>
      <c r="AL11" s="12"/>
      <c r="AM11" s="12"/>
      <c r="AN11" s="12"/>
      <c r="AO11" s="12">
        <v>54</v>
      </c>
      <c r="AP11" s="12"/>
      <c r="AQ11" s="12"/>
      <c r="AR11" s="12"/>
      <c r="AS11" s="12"/>
      <c r="AT11" s="12"/>
      <c r="AU11" s="45">
        <f>SUM(AH11:AT11)</f>
        <v>54</v>
      </c>
    </row>
    <row r="12" spans="1:47" x14ac:dyDescent="0.3">
      <c r="A12" s="13" t="s">
        <v>135</v>
      </c>
      <c r="B12" s="12" t="s">
        <v>136</v>
      </c>
      <c r="C12" s="12">
        <v>500466</v>
      </c>
      <c r="D12" s="12"/>
      <c r="E12" s="17" t="s">
        <v>209</v>
      </c>
      <c r="F12" s="17">
        <v>130</v>
      </c>
      <c r="G12" s="17"/>
      <c r="H12" s="17"/>
      <c r="I12" s="15">
        <v>1376.74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45">
        <f t="shared" si="0"/>
        <v>0</v>
      </c>
      <c r="AH12" s="12"/>
      <c r="AI12" s="12"/>
      <c r="AJ12" s="12"/>
      <c r="AK12" s="12"/>
      <c r="AL12" s="12"/>
      <c r="AM12" s="12"/>
      <c r="AN12" s="12">
        <v>130</v>
      </c>
      <c r="AO12" s="12"/>
      <c r="AP12" s="12"/>
      <c r="AQ12" s="12"/>
      <c r="AR12" s="12"/>
      <c r="AS12" s="12"/>
      <c r="AT12" s="12"/>
      <c r="AU12" s="45">
        <f t="shared" ref="AU12:AU42" si="1">SUM(AH12:AT12)</f>
        <v>130</v>
      </c>
    </row>
    <row r="13" spans="1:47" x14ac:dyDescent="0.3">
      <c r="A13" s="13" t="s">
        <v>135</v>
      </c>
      <c r="B13" s="12" t="s">
        <v>133</v>
      </c>
      <c r="C13" s="12" t="s">
        <v>137</v>
      </c>
      <c r="D13" s="12"/>
      <c r="E13" s="12" t="s">
        <v>198</v>
      </c>
      <c r="F13" s="17"/>
      <c r="G13" s="17">
        <v>85.5</v>
      </c>
      <c r="H13" s="17"/>
      <c r="I13" s="15">
        <v>1291.24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>
        <v>85.5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45">
        <f t="shared" si="0"/>
        <v>85.5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45">
        <f t="shared" si="1"/>
        <v>0</v>
      </c>
    </row>
    <row r="14" spans="1:47" x14ac:dyDescent="0.3">
      <c r="A14" s="13" t="s">
        <v>135</v>
      </c>
      <c r="B14" s="12" t="s">
        <v>133</v>
      </c>
      <c r="C14" s="12" t="s">
        <v>137</v>
      </c>
      <c r="D14" s="12"/>
      <c r="E14" s="12" t="s">
        <v>199</v>
      </c>
      <c r="F14" s="17"/>
      <c r="G14" s="17">
        <v>34.200000000000003</v>
      </c>
      <c r="H14" s="17"/>
      <c r="I14" s="15">
        <v>1257.04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>
        <v>34.200000000000003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5">
        <f t="shared" si="0"/>
        <v>34.200000000000003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45">
        <f t="shared" si="1"/>
        <v>0</v>
      </c>
    </row>
    <row r="15" spans="1:47" x14ac:dyDescent="0.3">
      <c r="A15" s="13" t="s">
        <v>135</v>
      </c>
      <c r="B15" s="12" t="s">
        <v>133</v>
      </c>
      <c r="C15" s="12" t="s">
        <v>137</v>
      </c>
      <c r="D15" s="12"/>
      <c r="E15" s="12" t="s">
        <v>199</v>
      </c>
      <c r="F15" s="17"/>
      <c r="G15" s="17">
        <v>51.3</v>
      </c>
      <c r="H15" s="17"/>
      <c r="I15" s="15">
        <v>1205.74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>
        <v>51.3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45">
        <f t="shared" si="0"/>
        <v>51.3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45">
        <f t="shared" si="1"/>
        <v>0</v>
      </c>
    </row>
    <row r="16" spans="1:47" x14ac:dyDescent="0.3">
      <c r="A16" s="13" t="s">
        <v>138</v>
      </c>
      <c r="B16" s="12" t="s">
        <v>131</v>
      </c>
      <c r="C16" s="12" t="s">
        <v>140</v>
      </c>
      <c r="D16" s="12" t="s">
        <v>139</v>
      </c>
      <c r="E16" s="12" t="s">
        <v>197</v>
      </c>
      <c r="F16" s="17"/>
      <c r="G16" s="17">
        <v>72.58</v>
      </c>
      <c r="H16" s="17"/>
      <c r="I16" s="15">
        <v>1133.1600000000001</v>
      </c>
      <c r="J16" s="12"/>
      <c r="K16" s="12"/>
      <c r="L16" s="12">
        <v>72.58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5">
        <f t="shared" si="0"/>
        <v>72.58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45">
        <f t="shared" si="1"/>
        <v>0</v>
      </c>
    </row>
    <row r="17" spans="1:47" x14ac:dyDescent="0.3">
      <c r="A17" s="13" t="s">
        <v>141</v>
      </c>
      <c r="B17" s="12" t="s">
        <v>133</v>
      </c>
      <c r="C17" s="12" t="s">
        <v>142</v>
      </c>
      <c r="D17" s="12" t="s">
        <v>143</v>
      </c>
      <c r="E17" s="12" t="s">
        <v>163</v>
      </c>
      <c r="F17" s="17"/>
      <c r="G17" s="17">
        <v>50</v>
      </c>
      <c r="H17" s="17"/>
      <c r="I17" s="15">
        <v>1083.1600000000001</v>
      </c>
      <c r="J17" s="12"/>
      <c r="K17" s="12"/>
      <c r="L17" s="12"/>
      <c r="M17" s="12"/>
      <c r="N17" s="12"/>
      <c r="O17" s="12"/>
      <c r="P17" s="12"/>
      <c r="Q17" s="12"/>
      <c r="R17" s="12">
        <v>50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45">
        <f t="shared" si="0"/>
        <v>50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45">
        <f>SUM(AH17:AT17)</f>
        <v>0</v>
      </c>
    </row>
    <row r="18" spans="1:47" x14ac:dyDescent="0.3">
      <c r="A18" s="71" t="s">
        <v>141</v>
      </c>
      <c r="B18" s="16" t="s">
        <v>133</v>
      </c>
      <c r="C18" s="16" t="s">
        <v>142</v>
      </c>
      <c r="D18" s="16" t="s">
        <v>144</v>
      </c>
      <c r="E18" s="12" t="s">
        <v>163</v>
      </c>
      <c r="F18" s="17"/>
      <c r="G18" s="17">
        <v>159.99</v>
      </c>
      <c r="H18" s="17"/>
      <c r="I18" s="15">
        <v>923.17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7">
        <v>133.32</v>
      </c>
      <c r="AC18" s="17"/>
      <c r="AD18" s="17"/>
      <c r="AE18" s="17"/>
      <c r="AF18" s="17">
        <v>26.67</v>
      </c>
      <c r="AG18" s="45">
        <f t="shared" si="0"/>
        <v>159.99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7"/>
      <c r="AR18" s="16"/>
      <c r="AS18" s="16"/>
      <c r="AT18" s="16"/>
      <c r="AU18" s="45">
        <f t="shared" si="1"/>
        <v>0</v>
      </c>
    </row>
    <row r="19" spans="1:47" x14ac:dyDescent="0.3">
      <c r="A19" s="13" t="s">
        <v>141</v>
      </c>
      <c r="B19" s="12" t="s">
        <v>133</v>
      </c>
      <c r="C19" s="12" t="s">
        <v>145</v>
      </c>
      <c r="D19" s="12"/>
      <c r="E19" s="12" t="s">
        <v>163</v>
      </c>
      <c r="F19" s="17"/>
      <c r="G19" s="17">
        <v>12.7</v>
      </c>
      <c r="H19" s="17"/>
      <c r="I19" s="15">
        <v>910.47</v>
      </c>
      <c r="J19" s="12"/>
      <c r="K19" s="12"/>
      <c r="L19" s="12"/>
      <c r="M19" s="12"/>
      <c r="N19" s="12"/>
      <c r="O19" s="12"/>
      <c r="P19" s="12"/>
      <c r="Q19" s="12">
        <v>5.04</v>
      </c>
      <c r="R19" s="12">
        <v>6.38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>
        <v>1.28</v>
      </c>
      <c r="AG19" s="45">
        <f t="shared" si="0"/>
        <v>12.7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45">
        <f t="shared" si="1"/>
        <v>0</v>
      </c>
    </row>
    <row r="20" spans="1:47" x14ac:dyDescent="0.3">
      <c r="A20" s="13" t="s">
        <v>146</v>
      </c>
      <c r="B20" s="12" t="s">
        <v>133</v>
      </c>
      <c r="C20" s="12" t="s">
        <v>147</v>
      </c>
      <c r="D20" s="12" t="s">
        <v>21</v>
      </c>
      <c r="E20" s="12" t="s">
        <v>201</v>
      </c>
      <c r="F20" s="17">
        <v>55</v>
      </c>
      <c r="G20" s="17"/>
      <c r="H20" s="17"/>
      <c r="I20" s="15">
        <v>965.47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45">
        <f t="shared" si="0"/>
        <v>0</v>
      </c>
      <c r="AH20" s="12"/>
      <c r="AI20" s="12"/>
      <c r="AJ20" s="12"/>
      <c r="AK20" s="12"/>
      <c r="AL20" s="12"/>
      <c r="AM20" s="12"/>
      <c r="AN20" s="12"/>
      <c r="AO20" s="12">
        <v>55</v>
      </c>
      <c r="AP20" s="12"/>
      <c r="AQ20" s="12"/>
      <c r="AR20" s="12"/>
      <c r="AS20" s="12"/>
      <c r="AT20" s="12"/>
      <c r="AU20" s="45">
        <f t="shared" si="1"/>
        <v>55</v>
      </c>
    </row>
    <row r="21" spans="1:47" x14ac:dyDescent="0.3">
      <c r="A21" s="13" t="s">
        <v>148</v>
      </c>
      <c r="B21" s="12" t="s">
        <v>133</v>
      </c>
      <c r="C21" s="12" t="s">
        <v>149</v>
      </c>
      <c r="D21" s="12" t="s">
        <v>150</v>
      </c>
      <c r="E21" s="12" t="s">
        <v>199</v>
      </c>
      <c r="F21" s="23"/>
      <c r="G21" s="17">
        <v>300</v>
      </c>
      <c r="H21" s="17"/>
      <c r="I21" s="15">
        <v>665.47</v>
      </c>
      <c r="J21" s="12"/>
      <c r="K21" s="12"/>
      <c r="L21" s="12"/>
      <c r="M21" s="12"/>
      <c r="N21" s="12"/>
      <c r="O21" s="12"/>
      <c r="P21" s="12"/>
      <c r="Q21" s="12"/>
      <c r="R21" s="12">
        <v>300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45">
        <f t="shared" si="0"/>
        <v>300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45">
        <f t="shared" si="1"/>
        <v>0</v>
      </c>
    </row>
    <row r="22" spans="1:47" x14ac:dyDescent="0.3">
      <c r="A22" s="13" t="s">
        <v>151</v>
      </c>
      <c r="B22" s="12" t="s">
        <v>152</v>
      </c>
      <c r="C22" s="12" t="s">
        <v>153</v>
      </c>
      <c r="D22" s="12" t="s">
        <v>154</v>
      </c>
      <c r="E22" s="12" t="s">
        <v>197</v>
      </c>
      <c r="F22" s="23"/>
      <c r="G22" s="17">
        <v>18.850000000000001</v>
      </c>
      <c r="H22" s="17"/>
      <c r="I22" s="15">
        <v>646.62</v>
      </c>
      <c r="J22" s="12"/>
      <c r="K22" s="12">
        <v>18.850000000000001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45">
        <f t="shared" si="0"/>
        <v>18.850000000000001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45">
        <f t="shared" si="1"/>
        <v>0</v>
      </c>
    </row>
    <row r="23" spans="1:47" x14ac:dyDescent="0.3">
      <c r="A23" s="13" t="s">
        <v>151</v>
      </c>
      <c r="B23" s="12" t="s">
        <v>97</v>
      </c>
      <c r="C23" s="12" t="s">
        <v>155</v>
      </c>
      <c r="D23" s="12" t="s">
        <v>156</v>
      </c>
      <c r="E23" s="32" t="s">
        <v>199</v>
      </c>
      <c r="F23" s="17"/>
      <c r="G23" s="17">
        <v>7</v>
      </c>
      <c r="H23" s="17"/>
      <c r="I23" s="15">
        <v>639.62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>
        <v>7</v>
      </c>
      <c r="AC23" s="12"/>
      <c r="AD23" s="12"/>
      <c r="AE23" s="12"/>
      <c r="AF23" s="12"/>
      <c r="AG23" s="45">
        <f t="shared" si="0"/>
        <v>7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45">
        <f t="shared" si="1"/>
        <v>0</v>
      </c>
    </row>
    <row r="24" spans="1:47" x14ac:dyDescent="0.3">
      <c r="A24" s="13" t="s">
        <v>151</v>
      </c>
      <c r="B24" s="12" t="s">
        <v>133</v>
      </c>
      <c r="C24" s="12" t="s">
        <v>157</v>
      </c>
      <c r="D24" s="12" t="s">
        <v>158</v>
      </c>
      <c r="E24" s="12" t="s">
        <v>199</v>
      </c>
      <c r="F24" s="17"/>
      <c r="G24" s="17">
        <v>180</v>
      </c>
      <c r="H24" s="17"/>
      <c r="I24" s="15">
        <v>459.62</v>
      </c>
      <c r="J24" s="12"/>
      <c r="K24" s="12"/>
      <c r="L24" s="12"/>
      <c r="M24" s="12"/>
      <c r="N24" s="12"/>
      <c r="O24" s="12"/>
      <c r="P24" s="12"/>
      <c r="Q24" s="12"/>
      <c r="R24" s="12">
        <v>180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45">
        <f t="shared" si="0"/>
        <v>180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45">
        <f t="shared" si="1"/>
        <v>0</v>
      </c>
    </row>
    <row r="25" spans="1:47" x14ac:dyDescent="0.3">
      <c r="A25" s="13" t="s">
        <v>159</v>
      </c>
      <c r="B25" s="12" t="s">
        <v>136</v>
      </c>
      <c r="C25" s="12">
        <v>500467</v>
      </c>
      <c r="D25" s="12"/>
      <c r="E25" s="12" t="s">
        <v>201</v>
      </c>
      <c r="F25" s="17">
        <v>379.1</v>
      </c>
      <c r="G25" s="17"/>
      <c r="H25" s="17"/>
      <c r="I25" s="15">
        <v>838.72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45">
        <f t="shared" si="0"/>
        <v>0</v>
      </c>
      <c r="AH25" s="12"/>
      <c r="AI25" s="12"/>
      <c r="AJ25" s="12"/>
      <c r="AK25" s="12"/>
      <c r="AL25" s="12"/>
      <c r="AM25" s="12">
        <v>284.10000000000002</v>
      </c>
      <c r="AN25" s="12">
        <v>95</v>
      </c>
      <c r="AO25" s="12"/>
      <c r="AP25" s="12"/>
      <c r="AQ25" s="12"/>
      <c r="AR25" s="12"/>
      <c r="AS25" s="12"/>
      <c r="AT25" s="12"/>
      <c r="AU25" s="45">
        <f t="shared" si="1"/>
        <v>379.1</v>
      </c>
    </row>
    <row r="26" spans="1:47" x14ac:dyDescent="0.3">
      <c r="A26" s="13" t="s">
        <v>162</v>
      </c>
      <c r="B26" s="12" t="s">
        <v>152</v>
      </c>
      <c r="C26" s="12" t="s">
        <v>160</v>
      </c>
      <c r="D26" s="12" t="s">
        <v>161</v>
      </c>
      <c r="E26" s="12" t="s">
        <v>210</v>
      </c>
      <c r="F26" s="17"/>
      <c r="G26" s="17">
        <v>81</v>
      </c>
      <c r="H26" s="17"/>
      <c r="I26" s="15">
        <v>757.72</v>
      </c>
      <c r="J26" s="12">
        <v>81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5">
        <f t="shared" si="0"/>
        <v>81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45">
        <f t="shared" si="1"/>
        <v>0</v>
      </c>
    </row>
    <row r="27" spans="1:47" x14ac:dyDescent="0.3">
      <c r="A27" s="13" t="s">
        <v>183</v>
      </c>
      <c r="B27" s="12" t="s">
        <v>133</v>
      </c>
      <c r="C27" s="12" t="s">
        <v>134</v>
      </c>
      <c r="D27" s="12" t="s">
        <v>21</v>
      </c>
      <c r="E27" s="12" t="s">
        <v>209</v>
      </c>
      <c r="F27" s="17">
        <v>54</v>
      </c>
      <c r="G27" s="12"/>
      <c r="H27" s="12"/>
      <c r="I27" s="15">
        <v>811.72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45">
        <f t="shared" si="0"/>
        <v>0</v>
      </c>
      <c r="AH27" s="12"/>
      <c r="AI27" s="12"/>
      <c r="AJ27" s="12"/>
      <c r="AK27" s="12"/>
      <c r="AL27" s="12"/>
      <c r="AM27" s="12"/>
      <c r="AN27" s="12"/>
      <c r="AO27" s="12">
        <v>54</v>
      </c>
      <c r="AP27" s="12"/>
      <c r="AQ27" s="12"/>
      <c r="AR27" s="12"/>
      <c r="AS27" s="12"/>
      <c r="AT27" s="12"/>
      <c r="AU27" s="45">
        <f t="shared" si="1"/>
        <v>54</v>
      </c>
    </row>
    <row r="28" spans="1:47" x14ac:dyDescent="0.3">
      <c r="A28" s="13" t="s">
        <v>179</v>
      </c>
      <c r="B28" s="12" t="s">
        <v>133</v>
      </c>
      <c r="C28" s="12" t="s">
        <v>190</v>
      </c>
      <c r="D28" s="12" t="s">
        <v>191</v>
      </c>
      <c r="E28" s="12" t="s">
        <v>209</v>
      </c>
      <c r="F28" s="17">
        <v>4</v>
      </c>
      <c r="G28" s="12"/>
      <c r="H28" s="12"/>
      <c r="I28" s="15">
        <v>815.72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45">
        <f t="shared" si="0"/>
        <v>0</v>
      </c>
      <c r="AH28" s="12"/>
      <c r="AI28" s="12"/>
      <c r="AJ28" s="12"/>
      <c r="AK28" s="12"/>
      <c r="AL28" s="12"/>
      <c r="AM28" s="12"/>
      <c r="AN28" s="12">
        <v>4</v>
      </c>
      <c r="AO28" s="12"/>
      <c r="AP28" s="12"/>
      <c r="AQ28" s="12"/>
      <c r="AR28" s="12"/>
      <c r="AS28" s="12"/>
      <c r="AT28" s="12"/>
      <c r="AU28" s="45">
        <f t="shared" si="1"/>
        <v>4</v>
      </c>
    </row>
    <row r="29" spans="1:47" x14ac:dyDescent="0.3">
      <c r="A29" s="13" t="s">
        <v>184</v>
      </c>
      <c r="B29" s="12" t="s">
        <v>152</v>
      </c>
      <c r="C29" s="12" t="s">
        <v>140</v>
      </c>
      <c r="D29" s="12" t="s">
        <v>139</v>
      </c>
      <c r="E29" s="12" t="s">
        <v>210</v>
      </c>
      <c r="F29" s="17"/>
      <c r="G29" s="12">
        <v>72.58</v>
      </c>
      <c r="H29" s="12"/>
      <c r="I29" s="15">
        <v>743.14</v>
      </c>
      <c r="J29" s="12"/>
      <c r="K29" s="12"/>
      <c r="L29" s="12">
        <v>72.58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45">
        <f t="shared" si="0"/>
        <v>72.58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45">
        <f t="shared" si="1"/>
        <v>0</v>
      </c>
    </row>
    <row r="30" spans="1:47" x14ac:dyDescent="0.3">
      <c r="A30" s="13" t="s">
        <v>184</v>
      </c>
      <c r="B30" s="12" t="s">
        <v>133</v>
      </c>
      <c r="C30" s="12" t="s">
        <v>192</v>
      </c>
      <c r="D30" s="12" t="s">
        <v>193</v>
      </c>
      <c r="E30" s="12" t="s">
        <v>200</v>
      </c>
      <c r="F30" s="17"/>
      <c r="G30" s="12">
        <v>164.67</v>
      </c>
      <c r="H30" s="12"/>
      <c r="I30" s="15">
        <v>578.47</v>
      </c>
      <c r="J30" s="12"/>
      <c r="K30" s="12"/>
      <c r="L30" s="12"/>
      <c r="M30" s="12"/>
      <c r="N30" s="12"/>
      <c r="O30" s="12">
        <v>164.67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45">
        <f t="shared" si="0"/>
        <v>164.67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25"/>
      <c r="AR30" s="12"/>
      <c r="AS30" s="12"/>
      <c r="AT30" s="12"/>
      <c r="AU30" s="45">
        <f t="shared" si="1"/>
        <v>0</v>
      </c>
    </row>
    <row r="31" spans="1:47" x14ac:dyDescent="0.3">
      <c r="A31" s="13" t="s">
        <v>185</v>
      </c>
      <c r="B31" s="12" t="s">
        <v>136</v>
      </c>
      <c r="C31" s="12">
        <v>500468</v>
      </c>
      <c r="D31" s="12"/>
      <c r="E31" s="12" t="s">
        <v>209</v>
      </c>
      <c r="F31" s="12">
        <v>88</v>
      </c>
      <c r="G31" s="12"/>
      <c r="H31" s="12"/>
      <c r="I31" s="15">
        <v>666.47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45">
        <f t="shared" si="0"/>
        <v>0</v>
      </c>
      <c r="AH31" s="12"/>
      <c r="AI31" s="12"/>
      <c r="AJ31" s="12"/>
      <c r="AK31" s="12"/>
      <c r="AL31" s="12"/>
      <c r="AM31" s="12"/>
      <c r="AN31" s="12">
        <v>88</v>
      </c>
      <c r="AO31" s="12"/>
      <c r="AP31" s="12"/>
      <c r="AQ31" s="25"/>
      <c r="AR31" s="12"/>
      <c r="AS31" s="12"/>
      <c r="AT31" s="12"/>
      <c r="AU31" s="45">
        <f t="shared" si="1"/>
        <v>88</v>
      </c>
    </row>
    <row r="32" spans="1:47" x14ac:dyDescent="0.3">
      <c r="A32" s="13" t="s">
        <v>186</v>
      </c>
      <c r="B32" s="12" t="s">
        <v>133</v>
      </c>
      <c r="C32" s="12" t="s">
        <v>194</v>
      </c>
      <c r="D32" s="12" t="s">
        <v>202</v>
      </c>
      <c r="E32" s="12" t="s">
        <v>209</v>
      </c>
      <c r="F32" s="12">
        <v>150</v>
      </c>
      <c r="G32" s="12"/>
      <c r="H32" s="12"/>
      <c r="I32" s="15">
        <v>816.47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45">
        <f t="shared" si="0"/>
        <v>0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25"/>
      <c r="AR32" s="12"/>
      <c r="AS32" s="12"/>
      <c r="AT32" s="12">
        <v>150</v>
      </c>
      <c r="AU32" s="45">
        <f t="shared" si="1"/>
        <v>150</v>
      </c>
    </row>
    <row r="33" spans="1:47" x14ac:dyDescent="0.3">
      <c r="A33" s="13" t="s">
        <v>187</v>
      </c>
      <c r="B33" s="12" t="s">
        <v>133</v>
      </c>
      <c r="C33" s="12" t="s">
        <v>195</v>
      </c>
      <c r="D33" s="12"/>
      <c r="E33" s="12" t="s">
        <v>209</v>
      </c>
      <c r="F33" s="12">
        <v>25</v>
      </c>
      <c r="G33" s="12"/>
      <c r="H33" s="12"/>
      <c r="I33" s="15">
        <v>841.47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45">
        <f t="shared" si="0"/>
        <v>0</v>
      </c>
      <c r="AH33" s="12">
        <v>25</v>
      </c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45">
        <f t="shared" si="1"/>
        <v>25</v>
      </c>
    </row>
    <row r="34" spans="1:47" x14ac:dyDescent="0.3">
      <c r="A34" s="13" t="s">
        <v>187</v>
      </c>
      <c r="B34" s="12" t="s">
        <v>136</v>
      </c>
      <c r="C34" s="12">
        <v>500469</v>
      </c>
      <c r="D34" s="12"/>
      <c r="E34" s="12" t="s">
        <v>209</v>
      </c>
      <c r="F34" s="12">
        <v>72</v>
      </c>
      <c r="G34" s="12"/>
      <c r="H34" s="12"/>
      <c r="I34" s="15">
        <v>913.47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45">
        <f t="shared" si="0"/>
        <v>0</v>
      </c>
      <c r="AH34" s="12"/>
      <c r="AI34" s="12"/>
      <c r="AJ34" s="12"/>
      <c r="AK34" s="12"/>
      <c r="AL34" s="12"/>
      <c r="AM34" s="12"/>
      <c r="AN34" s="12"/>
      <c r="AO34" s="12">
        <v>72</v>
      </c>
      <c r="AP34" s="12"/>
      <c r="AQ34" s="12"/>
      <c r="AR34" s="12"/>
      <c r="AS34" s="12"/>
      <c r="AT34" s="12"/>
      <c r="AU34" s="45">
        <f t="shared" si="1"/>
        <v>72</v>
      </c>
    </row>
    <row r="35" spans="1:47" x14ac:dyDescent="0.3">
      <c r="A35" s="13" t="s">
        <v>188</v>
      </c>
      <c r="B35" s="12" t="s">
        <v>136</v>
      </c>
      <c r="C35" s="12">
        <v>500470</v>
      </c>
      <c r="D35" s="12"/>
      <c r="E35" s="12" t="s">
        <v>209</v>
      </c>
      <c r="F35" s="12">
        <v>167</v>
      </c>
      <c r="G35" s="12"/>
      <c r="H35" s="12"/>
      <c r="I35" s="15">
        <v>1080.47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5">
        <f t="shared" si="0"/>
        <v>0</v>
      </c>
      <c r="AH35" s="12"/>
      <c r="AI35" s="12"/>
      <c r="AJ35" s="12"/>
      <c r="AK35" s="12"/>
      <c r="AL35" s="12"/>
      <c r="AM35" s="12"/>
      <c r="AN35" s="12">
        <v>55</v>
      </c>
      <c r="AO35" s="12"/>
      <c r="AP35" s="12"/>
      <c r="AQ35" s="12">
        <v>112</v>
      </c>
      <c r="AR35" s="12"/>
      <c r="AS35" s="12"/>
      <c r="AT35" s="12"/>
      <c r="AU35" s="45">
        <f t="shared" si="1"/>
        <v>167</v>
      </c>
    </row>
    <row r="36" spans="1:47" x14ac:dyDescent="0.3">
      <c r="A36" s="13" t="s">
        <v>189</v>
      </c>
      <c r="B36" s="12" t="s">
        <v>152</v>
      </c>
      <c r="C36" s="12" t="s">
        <v>153</v>
      </c>
      <c r="D36" s="12" t="s">
        <v>154</v>
      </c>
      <c r="E36" s="12" t="s">
        <v>210</v>
      </c>
      <c r="F36" s="12"/>
      <c r="G36" s="12">
        <v>19.18</v>
      </c>
      <c r="H36" s="12"/>
      <c r="I36" s="15">
        <v>1061.29</v>
      </c>
      <c r="J36" s="12"/>
      <c r="K36" s="12">
        <v>19.18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45">
        <f t="shared" si="0"/>
        <v>19.18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45">
        <f t="shared" si="1"/>
        <v>0</v>
      </c>
    </row>
    <row r="37" spans="1:47" x14ac:dyDescent="0.3">
      <c r="A37" s="13" t="s">
        <v>177</v>
      </c>
      <c r="B37" s="12" t="s">
        <v>152</v>
      </c>
      <c r="C37" s="12" t="s">
        <v>171</v>
      </c>
      <c r="D37" s="12" t="s">
        <v>161</v>
      </c>
      <c r="E37" s="12" t="s">
        <v>210</v>
      </c>
      <c r="F37" s="12"/>
      <c r="G37" s="12">
        <v>81</v>
      </c>
      <c r="H37" s="12"/>
      <c r="I37" s="15">
        <v>980.29</v>
      </c>
      <c r="J37" s="12">
        <v>81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45">
        <f t="shared" si="0"/>
        <v>81</v>
      </c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45">
        <f t="shared" si="1"/>
        <v>0</v>
      </c>
    </row>
    <row r="38" spans="1:47" x14ac:dyDescent="0.3">
      <c r="A38" s="13" t="s">
        <v>176</v>
      </c>
      <c r="B38" s="12" t="s">
        <v>133</v>
      </c>
      <c r="C38" s="12" t="s">
        <v>134</v>
      </c>
      <c r="D38" s="12" t="s">
        <v>21</v>
      </c>
      <c r="E38" s="12" t="s">
        <v>209</v>
      </c>
      <c r="F38" s="12">
        <v>40.5</v>
      </c>
      <c r="G38" s="12"/>
      <c r="H38" s="12"/>
      <c r="I38" s="15">
        <v>1020.79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45">
        <f t="shared" si="0"/>
        <v>0</v>
      </c>
      <c r="AH38" s="12"/>
      <c r="AI38" s="12"/>
      <c r="AJ38" s="12"/>
      <c r="AK38" s="12"/>
      <c r="AL38" s="12"/>
      <c r="AM38" s="12"/>
      <c r="AN38" s="12"/>
      <c r="AO38" s="12">
        <v>40.5</v>
      </c>
      <c r="AP38" s="12"/>
      <c r="AQ38" s="12"/>
      <c r="AR38" s="12"/>
      <c r="AS38" s="12"/>
      <c r="AT38" s="12"/>
      <c r="AU38" s="45">
        <f t="shared" si="1"/>
        <v>40.5</v>
      </c>
    </row>
    <row r="39" spans="1:47" x14ac:dyDescent="0.3">
      <c r="A39" s="13" t="s">
        <v>175</v>
      </c>
      <c r="B39" s="12" t="s">
        <v>133</v>
      </c>
      <c r="C39" s="12" t="s">
        <v>170</v>
      </c>
      <c r="D39" s="12" t="s">
        <v>21</v>
      </c>
      <c r="E39" s="12" t="s">
        <v>209</v>
      </c>
      <c r="F39" s="12">
        <v>120</v>
      </c>
      <c r="G39" s="12"/>
      <c r="H39" s="12"/>
      <c r="I39" s="15">
        <v>1140.79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45">
        <f t="shared" si="0"/>
        <v>0</v>
      </c>
      <c r="AH39" s="12"/>
      <c r="AI39" s="12"/>
      <c r="AJ39" s="12"/>
      <c r="AK39" s="12"/>
      <c r="AL39" s="12"/>
      <c r="AM39" s="12"/>
      <c r="AN39" s="12"/>
      <c r="AO39" s="12">
        <v>120</v>
      </c>
      <c r="AP39" s="12"/>
      <c r="AQ39" s="12"/>
      <c r="AR39" s="12"/>
      <c r="AS39" s="12"/>
      <c r="AT39" s="12"/>
      <c r="AU39" s="45">
        <f t="shared" si="1"/>
        <v>120</v>
      </c>
    </row>
    <row r="40" spans="1:47" x14ac:dyDescent="0.3">
      <c r="A40" s="13" t="s">
        <v>174</v>
      </c>
      <c r="B40" s="12" t="s">
        <v>133</v>
      </c>
      <c r="C40" s="12" t="s">
        <v>168</v>
      </c>
      <c r="D40" s="12" t="s">
        <v>169</v>
      </c>
      <c r="E40" s="12" t="s">
        <v>209</v>
      </c>
      <c r="F40" s="12">
        <v>150</v>
      </c>
      <c r="G40" s="12"/>
      <c r="H40" s="12"/>
      <c r="I40" s="15">
        <v>1290.79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45">
        <f t="shared" si="0"/>
        <v>0</v>
      </c>
      <c r="AH40" s="12">
        <v>150</v>
      </c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45">
        <f t="shared" si="1"/>
        <v>150</v>
      </c>
    </row>
    <row r="41" spans="1:47" x14ac:dyDescent="0.3">
      <c r="A41" s="13" t="s">
        <v>173</v>
      </c>
      <c r="B41" s="12" t="s">
        <v>133</v>
      </c>
      <c r="C41" s="12" t="s">
        <v>166</v>
      </c>
      <c r="D41" s="12" t="s">
        <v>167</v>
      </c>
      <c r="E41" s="12" t="s">
        <v>211</v>
      </c>
      <c r="F41" s="12"/>
      <c r="G41" s="12">
        <v>40.380000000000003</v>
      </c>
      <c r="H41" s="12"/>
      <c r="I41" s="15">
        <v>1250.4100000000001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>
        <v>33.65</v>
      </c>
      <c r="AC41" s="12"/>
      <c r="AD41" s="12"/>
      <c r="AE41" s="12"/>
      <c r="AF41" s="12">
        <v>6.73</v>
      </c>
      <c r="AG41" s="45">
        <f t="shared" si="0"/>
        <v>40.379999999999995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45">
        <f t="shared" si="1"/>
        <v>0</v>
      </c>
    </row>
    <row r="42" spans="1:47" x14ac:dyDescent="0.3">
      <c r="A42" s="13" t="s">
        <v>173</v>
      </c>
      <c r="B42" s="12" t="s">
        <v>97</v>
      </c>
      <c r="C42" s="12" t="s">
        <v>164</v>
      </c>
      <c r="D42" s="12" t="s">
        <v>165</v>
      </c>
      <c r="E42" s="12" t="s">
        <v>209</v>
      </c>
      <c r="F42" s="12">
        <v>1883.45</v>
      </c>
      <c r="G42" s="12"/>
      <c r="H42" s="12"/>
      <c r="I42" s="15">
        <v>3133.86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45">
        <f t="shared" si="0"/>
        <v>0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>
        <v>1883.45</v>
      </c>
      <c r="AT42" s="12"/>
      <c r="AU42" s="45">
        <f t="shared" si="1"/>
        <v>1883.45</v>
      </c>
    </row>
    <row r="43" spans="1:47" x14ac:dyDescent="0.3">
      <c r="A43" s="13" t="s">
        <v>172</v>
      </c>
      <c r="B43" s="12" t="s">
        <v>136</v>
      </c>
      <c r="C43" s="12">
        <v>500471</v>
      </c>
      <c r="D43" s="12"/>
      <c r="E43" s="12" t="s">
        <v>209</v>
      </c>
      <c r="F43" s="12">
        <v>75</v>
      </c>
      <c r="G43" s="12"/>
      <c r="H43" s="12"/>
      <c r="I43" s="15">
        <v>3208.86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45">
        <f t="shared" si="0"/>
        <v>0</v>
      </c>
      <c r="AH43" s="12"/>
      <c r="AI43" s="12"/>
      <c r="AJ43" s="12"/>
      <c r="AK43" s="12"/>
      <c r="AL43" s="12"/>
      <c r="AM43" s="12"/>
      <c r="AN43" s="12">
        <v>75</v>
      </c>
      <c r="AO43" s="12"/>
      <c r="AP43" s="12"/>
      <c r="AQ43" s="12"/>
      <c r="AR43" s="12"/>
      <c r="AS43" s="12"/>
      <c r="AT43" s="12"/>
      <c r="AU43" s="45">
        <v>75</v>
      </c>
    </row>
    <row r="44" spans="1:47" x14ac:dyDescent="0.3">
      <c r="A44" s="13" t="s">
        <v>172</v>
      </c>
      <c r="B44" s="12" t="s">
        <v>97</v>
      </c>
      <c r="C44" s="12" t="s">
        <v>182</v>
      </c>
      <c r="D44" s="12"/>
      <c r="E44" s="12" t="s">
        <v>213</v>
      </c>
      <c r="F44" s="12"/>
      <c r="G44" s="12"/>
      <c r="H44" s="12">
        <v>2000</v>
      </c>
      <c r="I44" s="15">
        <v>1208.8599999999999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>
        <v>2000</v>
      </c>
      <c r="AE44" s="12"/>
      <c r="AF44" s="12"/>
      <c r="AG44" s="45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45"/>
    </row>
    <row r="45" spans="1:47" x14ac:dyDescent="0.3">
      <c r="A45" s="13" t="s">
        <v>203</v>
      </c>
      <c r="B45" s="12" t="s">
        <v>133</v>
      </c>
      <c r="C45" s="12" t="s">
        <v>204</v>
      </c>
      <c r="D45" s="12" t="s">
        <v>205</v>
      </c>
      <c r="E45" s="12" t="s">
        <v>211</v>
      </c>
      <c r="F45" s="12"/>
      <c r="G45" s="12">
        <v>34.200000000000003</v>
      </c>
      <c r="H45" s="12"/>
      <c r="I45" s="15">
        <v>1174.6600000000001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>
        <v>34.200000000000003</v>
      </c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45">
        <f t="shared" si="0"/>
        <v>34.200000000000003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45"/>
    </row>
    <row r="46" spans="1:47" x14ac:dyDescent="0.3">
      <c r="A46" s="13" t="s">
        <v>206</v>
      </c>
      <c r="B46" s="12" t="s">
        <v>152</v>
      </c>
      <c r="C46" s="12" t="s">
        <v>153</v>
      </c>
      <c r="D46" s="12" t="s">
        <v>154</v>
      </c>
      <c r="E46" s="12" t="s">
        <v>210</v>
      </c>
      <c r="F46" s="12"/>
      <c r="G46" s="12">
        <v>19.68</v>
      </c>
      <c r="H46" s="12"/>
      <c r="I46" s="15">
        <v>1154.98</v>
      </c>
      <c r="J46" s="12"/>
      <c r="K46" s="12">
        <v>19.68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45">
        <f>SUM(J46:AF46)</f>
        <v>19.68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45">
        <f>SUM(AH46:AT46)</f>
        <v>0</v>
      </c>
    </row>
    <row r="47" spans="1:47" x14ac:dyDescent="0.3">
      <c r="A47" s="63" t="s">
        <v>206</v>
      </c>
      <c r="B47" s="64" t="s">
        <v>133</v>
      </c>
      <c r="C47" s="64" t="s">
        <v>207</v>
      </c>
      <c r="D47" s="64" t="s">
        <v>139</v>
      </c>
      <c r="E47" s="64" t="s">
        <v>211</v>
      </c>
      <c r="F47" s="64"/>
      <c r="G47" s="64">
        <v>553.08000000000004</v>
      </c>
      <c r="H47" s="64"/>
      <c r="I47" s="65">
        <v>601.9</v>
      </c>
      <c r="J47" s="64"/>
      <c r="K47" s="64"/>
      <c r="L47" s="64">
        <v>553.08000000000004</v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36">
        <f t="shared" ref="AG47" si="2">SUM(J47:AF47)</f>
        <v>553.08000000000004</v>
      </c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36"/>
    </row>
    <row r="48" spans="1:47" s="12" customFormat="1" x14ac:dyDescent="0.3">
      <c r="A48" s="13" t="s">
        <v>206</v>
      </c>
      <c r="B48" s="12" t="s">
        <v>133</v>
      </c>
      <c r="C48" s="12" t="s">
        <v>204</v>
      </c>
      <c r="D48" s="12" t="s">
        <v>208</v>
      </c>
      <c r="E48" s="12" t="s">
        <v>211</v>
      </c>
      <c r="G48" s="12">
        <v>85.5</v>
      </c>
      <c r="I48" s="20">
        <v>516.4</v>
      </c>
      <c r="V48" s="12">
        <v>85.5</v>
      </c>
      <c r="AG48" s="45">
        <v>85.5</v>
      </c>
      <c r="AU48" s="38">
        <f t="shared" ref="AU48:AU173" si="3">SUM(AH48:AT48)</f>
        <v>0</v>
      </c>
    </row>
    <row r="49" spans="1:47" s="12" customFormat="1" x14ac:dyDescent="0.3">
      <c r="A49" s="13" t="s">
        <v>214</v>
      </c>
      <c r="B49" s="12" t="s">
        <v>152</v>
      </c>
      <c r="C49" s="12" t="s">
        <v>129</v>
      </c>
      <c r="D49" s="12" t="s">
        <v>130</v>
      </c>
      <c r="E49" s="12" t="s">
        <v>286</v>
      </c>
      <c r="G49" s="12">
        <v>81</v>
      </c>
      <c r="I49" s="15">
        <v>435.4</v>
      </c>
      <c r="J49" s="12">
        <v>81</v>
      </c>
      <c r="AG49" s="45">
        <f t="shared" ref="AG49:AG171" si="4">SUM(J49:AF49)</f>
        <v>81</v>
      </c>
      <c r="AU49" s="38">
        <f t="shared" si="3"/>
        <v>0</v>
      </c>
    </row>
    <row r="50" spans="1:47" s="12" customFormat="1" x14ac:dyDescent="0.3">
      <c r="A50" s="13" t="s">
        <v>215</v>
      </c>
      <c r="B50" s="12" t="s">
        <v>133</v>
      </c>
      <c r="C50" s="12" t="s">
        <v>134</v>
      </c>
      <c r="D50" s="12" t="s">
        <v>21</v>
      </c>
      <c r="E50" s="12" t="s">
        <v>289</v>
      </c>
      <c r="F50" s="12">
        <v>54</v>
      </c>
      <c r="I50" s="15">
        <v>489.4</v>
      </c>
      <c r="AG50" s="45">
        <f t="shared" si="4"/>
        <v>0</v>
      </c>
      <c r="AO50" s="12">
        <v>54</v>
      </c>
      <c r="AU50" s="38">
        <f t="shared" si="3"/>
        <v>54</v>
      </c>
    </row>
    <row r="51" spans="1:47" s="12" customFormat="1" x14ac:dyDescent="0.3">
      <c r="A51" s="13" t="s">
        <v>216</v>
      </c>
      <c r="B51" s="12" t="s">
        <v>136</v>
      </c>
      <c r="C51" s="12">
        <v>500381</v>
      </c>
      <c r="D51" s="12" t="s">
        <v>220</v>
      </c>
      <c r="E51" s="12" t="s">
        <v>289</v>
      </c>
      <c r="F51" s="12">
        <v>72</v>
      </c>
      <c r="I51" s="15">
        <v>561.4</v>
      </c>
      <c r="AG51" s="45">
        <f t="shared" si="4"/>
        <v>0</v>
      </c>
      <c r="AO51" s="12">
        <v>72</v>
      </c>
      <c r="AU51" s="38">
        <f t="shared" si="3"/>
        <v>72</v>
      </c>
    </row>
    <row r="52" spans="1:47" s="12" customFormat="1" x14ac:dyDescent="0.3">
      <c r="A52" s="13" t="s">
        <v>216</v>
      </c>
      <c r="B52" s="12" t="s">
        <v>136</v>
      </c>
      <c r="C52" s="12" t="s">
        <v>217</v>
      </c>
      <c r="D52" s="12" t="s">
        <v>21</v>
      </c>
      <c r="E52" s="12" t="s">
        <v>289</v>
      </c>
      <c r="F52" s="12">
        <v>72</v>
      </c>
      <c r="I52" s="15">
        <v>633.4</v>
      </c>
      <c r="AG52" s="45">
        <f t="shared" si="4"/>
        <v>0</v>
      </c>
      <c r="AO52" s="12">
        <v>72</v>
      </c>
      <c r="AU52" s="38">
        <f t="shared" si="3"/>
        <v>72</v>
      </c>
    </row>
    <row r="53" spans="1:47" s="12" customFormat="1" x14ac:dyDescent="0.3">
      <c r="A53" s="13" t="s">
        <v>218</v>
      </c>
      <c r="B53" s="12" t="s">
        <v>136</v>
      </c>
      <c r="C53" s="12">
        <v>500473</v>
      </c>
      <c r="E53" s="12" t="s">
        <v>289</v>
      </c>
      <c r="F53" s="12">
        <v>129</v>
      </c>
      <c r="I53" s="15">
        <v>762.4</v>
      </c>
      <c r="AG53" s="45">
        <f t="shared" si="4"/>
        <v>0</v>
      </c>
      <c r="AN53" s="12">
        <v>75</v>
      </c>
      <c r="AO53" s="12">
        <v>54</v>
      </c>
      <c r="AU53" s="38">
        <f t="shared" si="3"/>
        <v>129</v>
      </c>
    </row>
    <row r="54" spans="1:47" s="12" customFormat="1" x14ac:dyDescent="0.3">
      <c r="A54" s="13" t="s">
        <v>219</v>
      </c>
      <c r="B54" s="12" t="s">
        <v>136</v>
      </c>
      <c r="C54" s="12" t="s">
        <v>217</v>
      </c>
      <c r="E54" s="12" t="s">
        <v>289</v>
      </c>
      <c r="F54" s="12">
        <v>700.8</v>
      </c>
      <c r="I54" s="15">
        <v>1463.5</v>
      </c>
      <c r="AG54" s="45">
        <f t="shared" si="4"/>
        <v>0</v>
      </c>
      <c r="AH54" s="12">
        <v>700.8</v>
      </c>
      <c r="AU54" s="38">
        <f t="shared" si="3"/>
        <v>700.8</v>
      </c>
    </row>
    <row r="55" spans="1:47" s="12" customFormat="1" x14ac:dyDescent="0.3">
      <c r="A55" s="13" t="s">
        <v>222</v>
      </c>
      <c r="B55" s="12" t="s">
        <v>136</v>
      </c>
      <c r="C55" s="12">
        <v>500474</v>
      </c>
      <c r="D55" s="12" t="s">
        <v>221</v>
      </c>
      <c r="E55" s="12" t="s">
        <v>289</v>
      </c>
      <c r="F55" s="12">
        <v>114.21</v>
      </c>
      <c r="I55" s="15">
        <v>1577.41</v>
      </c>
      <c r="AG55" s="45">
        <f t="shared" si="4"/>
        <v>0</v>
      </c>
      <c r="AJ55" s="12">
        <v>49.21</v>
      </c>
      <c r="AO55" s="12">
        <v>65</v>
      </c>
      <c r="AU55" s="38">
        <f t="shared" si="3"/>
        <v>114.21000000000001</v>
      </c>
    </row>
    <row r="56" spans="1:47" s="12" customFormat="1" x14ac:dyDescent="0.3">
      <c r="A56" s="13" t="s">
        <v>223</v>
      </c>
      <c r="B56" s="12" t="s">
        <v>152</v>
      </c>
      <c r="C56" s="12" t="s">
        <v>153</v>
      </c>
      <c r="D56" s="12" t="s">
        <v>154</v>
      </c>
      <c r="E56" s="12" t="s">
        <v>286</v>
      </c>
      <c r="G56" s="12">
        <v>133.15</v>
      </c>
      <c r="I56" s="15">
        <v>1444.26</v>
      </c>
      <c r="K56" s="12">
        <v>133.15</v>
      </c>
      <c r="AG56" s="45">
        <f t="shared" si="4"/>
        <v>133.15</v>
      </c>
      <c r="AU56" s="38">
        <f t="shared" si="3"/>
        <v>0</v>
      </c>
    </row>
    <row r="57" spans="1:47" s="12" customFormat="1" x14ac:dyDescent="0.3">
      <c r="A57" s="13" t="s">
        <v>224</v>
      </c>
      <c r="B57" s="12" t="s">
        <v>152</v>
      </c>
      <c r="C57" s="12" t="s">
        <v>129</v>
      </c>
      <c r="D57" s="12" t="s">
        <v>161</v>
      </c>
      <c r="E57" s="12" t="s">
        <v>286</v>
      </c>
      <c r="G57" s="12">
        <v>81</v>
      </c>
      <c r="I57" s="15">
        <v>1363.26</v>
      </c>
      <c r="J57" s="12">
        <v>81</v>
      </c>
      <c r="AG57" s="45">
        <f t="shared" si="4"/>
        <v>81</v>
      </c>
      <c r="AU57" s="38">
        <f t="shared" si="3"/>
        <v>0</v>
      </c>
    </row>
    <row r="58" spans="1:47" s="12" customFormat="1" x14ac:dyDescent="0.3">
      <c r="A58" s="13" t="s">
        <v>225</v>
      </c>
      <c r="B58" s="12" t="s">
        <v>136</v>
      </c>
      <c r="C58" s="12">
        <v>500476</v>
      </c>
      <c r="D58" s="12" t="s">
        <v>226</v>
      </c>
      <c r="E58" s="12" t="s">
        <v>289</v>
      </c>
      <c r="F58" s="12">
        <v>449.75</v>
      </c>
      <c r="I58" s="15">
        <v>1813.01</v>
      </c>
      <c r="AG58" s="45">
        <f t="shared" si="4"/>
        <v>0</v>
      </c>
      <c r="AM58" s="12">
        <v>347.75</v>
      </c>
      <c r="AN58" s="12">
        <v>102</v>
      </c>
      <c r="AU58" s="38">
        <f t="shared" si="3"/>
        <v>449.75</v>
      </c>
    </row>
    <row r="59" spans="1:47" s="12" customFormat="1" x14ac:dyDescent="0.3">
      <c r="A59" s="13" t="s">
        <v>231</v>
      </c>
      <c r="B59" s="12" t="s">
        <v>136</v>
      </c>
      <c r="C59" s="12" t="s">
        <v>190</v>
      </c>
      <c r="D59" s="12" t="s">
        <v>59</v>
      </c>
      <c r="E59" s="12" t="s">
        <v>289</v>
      </c>
      <c r="F59" s="12">
        <v>96</v>
      </c>
      <c r="I59" s="15">
        <v>1909.01</v>
      </c>
      <c r="AG59" s="45">
        <f t="shared" si="4"/>
        <v>0</v>
      </c>
      <c r="AI59" s="12">
        <v>96</v>
      </c>
      <c r="AU59" s="38">
        <f t="shared" si="3"/>
        <v>96</v>
      </c>
    </row>
    <row r="60" spans="1:47" s="12" customFormat="1" x14ac:dyDescent="0.3">
      <c r="A60" s="13" t="s">
        <v>231</v>
      </c>
      <c r="B60" s="12" t="s">
        <v>136</v>
      </c>
      <c r="C60" s="12" t="s">
        <v>190</v>
      </c>
      <c r="D60" s="12" t="s">
        <v>59</v>
      </c>
      <c r="E60" s="12" t="s">
        <v>289</v>
      </c>
      <c r="F60" s="12">
        <v>48</v>
      </c>
      <c r="I60" s="15">
        <v>1957.01</v>
      </c>
      <c r="AG60" s="45">
        <f t="shared" si="4"/>
        <v>0</v>
      </c>
      <c r="AI60" s="12">
        <v>48</v>
      </c>
      <c r="AU60" s="38">
        <f t="shared" si="3"/>
        <v>48</v>
      </c>
    </row>
    <row r="61" spans="1:47" s="12" customFormat="1" x14ac:dyDescent="0.3">
      <c r="A61" s="13" t="s">
        <v>232</v>
      </c>
      <c r="B61" s="12" t="s">
        <v>133</v>
      </c>
      <c r="C61" s="12" t="s">
        <v>233</v>
      </c>
      <c r="D61" s="12" t="s">
        <v>234</v>
      </c>
      <c r="E61" s="12" t="s">
        <v>288</v>
      </c>
      <c r="G61" s="12">
        <v>85.2</v>
      </c>
      <c r="I61" s="15">
        <v>1871.81</v>
      </c>
      <c r="M61" s="12">
        <v>71</v>
      </c>
      <c r="AF61" s="12">
        <v>14.2</v>
      </c>
      <c r="AG61" s="45">
        <f t="shared" si="4"/>
        <v>85.2</v>
      </c>
      <c r="AU61" s="38">
        <f t="shared" si="3"/>
        <v>0</v>
      </c>
    </row>
    <row r="62" spans="1:47" s="12" customFormat="1" x14ac:dyDescent="0.3">
      <c r="A62" s="13" t="s">
        <v>232</v>
      </c>
      <c r="B62" s="12" t="s">
        <v>136</v>
      </c>
      <c r="C62" s="12" t="s">
        <v>204</v>
      </c>
      <c r="D62" s="12" t="s">
        <v>59</v>
      </c>
      <c r="E62" s="12" t="s">
        <v>289</v>
      </c>
      <c r="F62" s="12">
        <v>48</v>
      </c>
      <c r="I62" s="15">
        <v>1919.81</v>
      </c>
      <c r="AG62" s="45">
        <f t="shared" si="4"/>
        <v>0</v>
      </c>
      <c r="AI62" s="12">
        <v>48</v>
      </c>
      <c r="AU62" s="38">
        <f t="shared" si="3"/>
        <v>48</v>
      </c>
    </row>
    <row r="63" spans="1:47" s="12" customFormat="1" x14ac:dyDescent="0.3">
      <c r="A63" s="13" t="s">
        <v>235</v>
      </c>
      <c r="B63" s="12" t="s">
        <v>133</v>
      </c>
      <c r="C63" s="12" t="s">
        <v>236</v>
      </c>
      <c r="D63" s="12" t="s">
        <v>237</v>
      </c>
      <c r="E63" s="12" t="s">
        <v>288</v>
      </c>
      <c r="G63" s="12">
        <v>1000</v>
      </c>
      <c r="I63" s="15">
        <v>919.81</v>
      </c>
      <c r="W63" s="12">
        <v>1000</v>
      </c>
      <c r="AG63" s="45">
        <f t="shared" si="4"/>
        <v>1000</v>
      </c>
      <c r="AU63" s="38">
        <f t="shared" si="3"/>
        <v>0</v>
      </c>
    </row>
    <row r="64" spans="1:47" s="12" customFormat="1" x14ac:dyDescent="0.3">
      <c r="A64" s="13" t="s">
        <v>238</v>
      </c>
      <c r="B64" s="12" t="s">
        <v>136</v>
      </c>
      <c r="C64" s="12" t="s">
        <v>204</v>
      </c>
      <c r="D64" s="12" t="s">
        <v>39</v>
      </c>
      <c r="E64" s="12" t="s">
        <v>289</v>
      </c>
      <c r="F64" s="12">
        <v>96</v>
      </c>
      <c r="I64" s="15">
        <v>1015.81</v>
      </c>
      <c r="AG64" s="45">
        <f t="shared" si="4"/>
        <v>0</v>
      </c>
      <c r="AI64" s="12">
        <v>96</v>
      </c>
      <c r="AU64" s="38">
        <f t="shared" si="3"/>
        <v>96</v>
      </c>
    </row>
    <row r="65" spans="1:47" s="12" customFormat="1" x14ac:dyDescent="0.3">
      <c r="A65" s="13" t="s">
        <v>238</v>
      </c>
      <c r="B65" s="12" t="s">
        <v>136</v>
      </c>
      <c r="C65" s="12" t="s">
        <v>190</v>
      </c>
      <c r="D65" s="12" t="s">
        <v>39</v>
      </c>
      <c r="E65" s="12" t="s">
        <v>289</v>
      </c>
      <c r="F65" s="12">
        <v>24</v>
      </c>
      <c r="I65" s="15">
        <v>1039.81</v>
      </c>
      <c r="AG65" s="45">
        <f t="shared" si="4"/>
        <v>0</v>
      </c>
      <c r="AI65" s="12">
        <v>24</v>
      </c>
      <c r="AU65" s="38">
        <f t="shared" si="3"/>
        <v>24</v>
      </c>
    </row>
    <row r="66" spans="1:47" s="12" customFormat="1" x14ac:dyDescent="0.3">
      <c r="A66" s="13" t="s">
        <v>238</v>
      </c>
      <c r="B66" s="12" t="s">
        <v>136</v>
      </c>
      <c r="C66" s="12" t="s">
        <v>190</v>
      </c>
      <c r="D66" s="12" t="s">
        <v>39</v>
      </c>
      <c r="E66" s="12" t="s">
        <v>289</v>
      </c>
      <c r="F66" s="12">
        <v>48</v>
      </c>
      <c r="I66" s="15">
        <v>1087.81</v>
      </c>
      <c r="AG66" s="45">
        <f t="shared" si="4"/>
        <v>0</v>
      </c>
      <c r="AI66" s="12">
        <v>48</v>
      </c>
      <c r="AU66" s="38">
        <f t="shared" si="3"/>
        <v>48</v>
      </c>
    </row>
    <row r="67" spans="1:47" s="12" customFormat="1" x14ac:dyDescent="0.3">
      <c r="A67" s="13" t="s">
        <v>238</v>
      </c>
      <c r="B67" s="12" t="s">
        <v>136</v>
      </c>
      <c r="C67" s="12" t="s">
        <v>240</v>
      </c>
      <c r="D67" s="12" t="s">
        <v>239</v>
      </c>
      <c r="E67" s="12" t="s">
        <v>289</v>
      </c>
      <c r="F67" s="12">
        <v>159.99</v>
      </c>
      <c r="I67" s="15">
        <v>1247.8</v>
      </c>
      <c r="AG67" s="45">
        <f t="shared" si="4"/>
        <v>0</v>
      </c>
      <c r="AT67" s="12">
        <v>159.99</v>
      </c>
      <c r="AU67" s="38">
        <f t="shared" si="3"/>
        <v>159.99</v>
      </c>
    </row>
    <row r="68" spans="1:47" s="12" customFormat="1" x14ac:dyDescent="0.3">
      <c r="A68" s="13" t="s">
        <v>238</v>
      </c>
      <c r="B68" s="12" t="s">
        <v>136</v>
      </c>
      <c r="C68" s="12" t="s">
        <v>204</v>
      </c>
      <c r="D68" s="12" t="s">
        <v>39</v>
      </c>
      <c r="E68" s="12" t="s">
        <v>289</v>
      </c>
      <c r="F68" s="12">
        <v>48</v>
      </c>
      <c r="I68" s="15">
        <v>1295.8</v>
      </c>
      <c r="AG68" s="45">
        <f t="shared" si="4"/>
        <v>0</v>
      </c>
      <c r="AI68" s="12">
        <v>48</v>
      </c>
      <c r="AU68" s="38">
        <f t="shared" si="3"/>
        <v>48</v>
      </c>
    </row>
    <row r="69" spans="1:47" s="12" customFormat="1" x14ac:dyDescent="0.3">
      <c r="A69" s="13" t="s">
        <v>241</v>
      </c>
      <c r="B69" s="12" t="s">
        <v>152</v>
      </c>
      <c r="C69" s="12" t="s">
        <v>153</v>
      </c>
      <c r="D69" s="12" t="s">
        <v>154</v>
      </c>
      <c r="E69" s="12" t="s">
        <v>286</v>
      </c>
      <c r="G69" s="12">
        <v>23.9</v>
      </c>
      <c r="I69" s="15">
        <v>1271.9000000000001</v>
      </c>
      <c r="K69" s="12">
        <v>23.9</v>
      </c>
      <c r="AG69" s="45">
        <f t="shared" si="4"/>
        <v>23.9</v>
      </c>
      <c r="AU69" s="38">
        <f t="shared" si="3"/>
        <v>0</v>
      </c>
    </row>
    <row r="70" spans="1:47" s="12" customFormat="1" x14ac:dyDescent="0.3">
      <c r="A70" s="13" t="s">
        <v>241</v>
      </c>
      <c r="B70" s="12" t="s">
        <v>136</v>
      </c>
      <c r="C70" s="12" t="s">
        <v>204</v>
      </c>
      <c r="D70" s="12" t="s">
        <v>39</v>
      </c>
      <c r="E70" s="12" t="s">
        <v>289</v>
      </c>
      <c r="F70" s="12">
        <v>24</v>
      </c>
      <c r="I70" s="15">
        <v>1295.9000000000001</v>
      </c>
      <c r="AG70" s="45">
        <f t="shared" si="4"/>
        <v>0</v>
      </c>
      <c r="AI70" s="12">
        <v>24</v>
      </c>
      <c r="AU70" s="38">
        <f t="shared" si="3"/>
        <v>24</v>
      </c>
    </row>
    <row r="71" spans="1:47" s="12" customFormat="1" x14ac:dyDescent="0.3">
      <c r="A71" s="13" t="s">
        <v>241</v>
      </c>
      <c r="B71" s="12" t="s">
        <v>136</v>
      </c>
      <c r="C71" s="12" t="s">
        <v>190</v>
      </c>
      <c r="D71" s="12" t="s">
        <v>39</v>
      </c>
      <c r="E71" s="12" t="s">
        <v>289</v>
      </c>
      <c r="F71" s="12">
        <v>96</v>
      </c>
      <c r="I71" s="15">
        <v>1391.9</v>
      </c>
      <c r="AG71" s="45">
        <f t="shared" si="4"/>
        <v>0</v>
      </c>
      <c r="AI71" s="12">
        <v>96</v>
      </c>
      <c r="AU71" s="38">
        <f t="shared" si="3"/>
        <v>96</v>
      </c>
    </row>
    <row r="72" spans="1:47" s="12" customFormat="1" x14ac:dyDescent="0.3">
      <c r="A72" s="13" t="s">
        <v>241</v>
      </c>
      <c r="B72" s="12" t="s">
        <v>136</v>
      </c>
      <c r="C72" s="12" t="s">
        <v>190</v>
      </c>
      <c r="D72" s="12" t="s">
        <v>39</v>
      </c>
      <c r="E72" s="12" t="s">
        <v>289</v>
      </c>
      <c r="F72" s="12">
        <v>24</v>
      </c>
      <c r="I72" s="15">
        <v>1415.9</v>
      </c>
      <c r="AG72" s="45">
        <f t="shared" si="4"/>
        <v>0</v>
      </c>
      <c r="AI72" s="12">
        <v>24</v>
      </c>
      <c r="AU72" s="38">
        <f t="shared" si="3"/>
        <v>24</v>
      </c>
    </row>
    <row r="73" spans="1:47" s="12" customFormat="1" x14ac:dyDescent="0.3">
      <c r="A73" s="13" t="s">
        <v>242</v>
      </c>
      <c r="B73" s="12" t="s">
        <v>136</v>
      </c>
      <c r="C73" s="12" t="s">
        <v>204</v>
      </c>
      <c r="D73" s="12" t="s">
        <v>39</v>
      </c>
      <c r="E73" s="12" t="s">
        <v>340</v>
      </c>
      <c r="F73" s="12">
        <v>48</v>
      </c>
      <c r="I73" s="15">
        <v>1463.9</v>
      </c>
      <c r="AG73" s="45">
        <f t="shared" si="4"/>
        <v>0</v>
      </c>
      <c r="AI73" s="12">
        <v>48</v>
      </c>
      <c r="AU73" s="38">
        <f t="shared" si="3"/>
        <v>48</v>
      </c>
    </row>
    <row r="74" spans="1:47" s="12" customFormat="1" x14ac:dyDescent="0.3">
      <c r="A74" s="13" t="s">
        <v>242</v>
      </c>
      <c r="B74" s="12" t="s">
        <v>152</v>
      </c>
      <c r="C74" s="12" t="s">
        <v>243</v>
      </c>
      <c r="D74" s="12" t="s">
        <v>161</v>
      </c>
      <c r="E74" s="12" t="s">
        <v>335</v>
      </c>
      <c r="G74" s="12">
        <v>81</v>
      </c>
      <c r="I74" s="15">
        <v>1382.9</v>
      </c>
      <c r="J74" s="12">
        <v>81</v>
      </c>
      <c r="AG74" s="45">
        <f t="shared" si="4"/>
        <v>81</v>
      </c>
      <c r="AU74" s="38">
        <f t="shared" si="3"/>
        <v>0</v>
      </c>
    </row>
    <row r="75" spans="1:47" s="12" customFormat="1" x14ac:dyDescent="0.3">
      <c r="A75" s="13" t="s">
        <v>242</v>
      </c>
      <c r="B75" s="12" t="s">
        <v>136</v>
      </c>
      <c r="C75" s="12" t="s">
        <v>204</v>
      </c>
      <c r="D75" s="12" t="s">
        <v>39</v>
      </c>
      <c r="E75" s="12" t="s">
        <v>340</v>
      </c>
      <c r="F75" s="12">
        <v>48</v>
      </c>
      <c r="I75" s="15">
        <v>1430.9</v>
      </c>
      <c r="AG75" s="45">
        <f t="shared" si="4"/>
        <v>0</v>
      </c>
      <c r="AI75" s="12">
        <v>48</v>
      </c>
      <c r="AU75" s="38">
        <f t="shared" si="3"/>
        <v>48</v>
      </c>
    </row>
    <row r="76" spans="1:47" s="12" customFormat="1" x14ac:dyDescent="0.3">
      <c r="A76" s="13" t="s">
        <v>242</v>
      </c>
      <c r="B76" s="12" t="s">
        <v>136</v>
      </c>
      <c r="C76" s="12" t="s">
        <v>190</v>
      </c>
      <c r="D76" s="12" t="s">
        <v>39</v>
      </c>
      <c r="E76" s="12" t="s">
        <v>340</v>
      </c>
      <c r="F76" s="12">
        <v>48</v>
      </c>
      <c r="I76" s="15">
        <v>1478.9</v>
      </c>
      <c r="AG76" s="45">
        <f t="shared" si="4"/>
        <v>0</v>
      </c>
      <c r="AI76" s="12">
        <v>48</v>
      </c>
      <c r="AU76" s="38">
        <f t="shared" si="3"/>
        <v>48</v>
      </c>
    </row>
    <row r="77" spans="1:47" s="12" customFormat="1" x14ac:dyDescent="0.3">
      <c r="A77" s="13" t="s">
        <v>242</v>
      </c>
      <c r="B77" s="12" t="s">
        <v>136</v>
      </c>
      <c r="C77" s="12" t="s">
        <v>244</v>
      </c>
      <c r="D77" s="12" t="s">
        <v>21</v>
      </c>
      <c r="E77" s="12" t="s">
        <v>340</v>
      </c>
      <c r="F77" s="12">
        <v>50</v>
      </c>
      <c r="I77" s="15">
        <v>1528.9</v>
      </c>
      <c r="AG77" s="45">
        <f t="shared" si="4"/>
        <v>0</v>
      </c>
      <c r="AO77" s="12">
        <v>50</v>
      </c>
      <c r="AU77" s="38">
        <f t="shared" si="3"/>
        <v>50</v>
      </c>
    </row>
    <row r="78" spans="1:47" s="12" customFormat="1" x14ac:dyDescent="0.3">
      <c r="A78" s="13" t="s">
        <v>242</v>
      </c>
      <c r="B78" s="12" t="s">
        <v>136</v>
      </c>
      <c r="C78" s="12" t="s">
        <v>245</v>
      </c>
      <c r="D78" s="12" t="s">
        <v>21</v>
      </c>
      <c r="E78" s="12" t="s">
        <v>340</v>
      </c>
      <c r="F78" s="12">
        <v>18</v>
      </c>
      <c r="I78" s="15">
        <v>1546.9</v>
      </c>
      <c r="AG78" s="45">
        <f t="shared" si="4"/>
        <v>0</v>
      </c>
      <c r="AO78" s="12">
        <v>18</v>
      </c>
      <c r="AU78" s="38">
        <f t="shared" si="3"/>
        <v>18</v>
      </c>
    </row>
    <row r="79" spans="1:47" s="12" customFormat="1" x14ac:dyDescent="0.3">
      <c r="A79" s="13" t="s">
        <v>246</v>
      </c>
      <c r="C79" s="12">
        <v>500478</v>
      </c>
      <c r="E79" s="12" t="s">
        <v>340</v>
      </c>
      <c r="F79" s="12">
        <v>118</v>
      </c>
      <c r="I79" s="15">
        <v>1664.9</v>
      </c>
      <c r="AG79" s="45">
        <f t="shared" si="4"/>
        <v>0</v>
      </c>
      <c r="AI79" s="12">
        <v>48</v>
      </c>
      <c r="AN79" s="12">
        <v>70</v>
      </c>
      <c r="AU79" s="38">
        <f t="shared" si="3"/>
        <v>118</v>
      </c>
    </row>
    <row r="80" spans="1:47" s="12" customFormat="1" x14ac:dyDescent="0.3">
      <c r="A80" s="13" t="s">
        <v>246</v>
      </c>
      <c r="C80" s="12">
        <v>500477</v>
      </c>
      <c r="E80" s="12" t="s">
        <v>340</v>
      </c>
      <c r="F80" s="12">
        <v>48</v>
      </c>
      <c r="I80" s="15">
        <v>1712.9</v>
      </c>
      <c r="AG80" s="45">
        <f t="shared" si="4"/>
        <v>0</v>
      </c>
      <c r="AI80" s="12">
        <v>48</v>
      </c>
      <c r="AU80" s="38">
        <f t="shared" si="3"/>
        <v>48</v>
      </c>
    </row>
    <row r="81" spans="1:47" s="12" customFormat="1" x14ac:dyDescent="0.3">
      <c r="A81" s="13" t="s">
        <v>246</v>
      </c>
      <c r="B81" s="12" t="s">
        <v>136</v>
      </c>
      <c r="C81" s="12" t="s">
        <v>248</v>
      </c>
      <c r="D81" s="12" t="s">
        <v>254</v>
      </c>
      <c r="E81" s="12" t="s">
        <v>340</v>
      </c>
      <c r="F81" s="12">
        <v>1.96</v>
      </c>
      <c r="I81" s="15">
        <v>1714.86</v>
      </c>
      <c r="AG81" s="45">
        <f t="shared" si="4"/>
        <v>0</v>
      </c>
      <c r="AH81" s="12">
        <v>1.96</v>
      </c>
      <c r="AU81" s="38">
        <f t="shared" si="3"/>
        <v>1.96</v>
      </c>
    </row>
    <row r="82" spans="1:47" s="12" customFormat="1" x14ac:dyDescent="0.3">
      <c r="A82" s="13" t="s">
        <v>247</v>
      </c>
      <c r="C82" s="12" t="s">
        <v>190</v>
      </c>
      <c r="D82" s="12" t="s">
        <v>39</v>
      </c>
      <c r="E82" s="12" t="s">
        <v>340</v>
      </c>
      <c r="F82" s="12">
        <v>48</v>
      </c>
      <c r="I82" s="15">
        <v>1762.86</v>
      </c>
      <c r="AG82" s="45">
        <f t="shared" si="4"/>
        <v>0</v>
      </c>
      <c r="AI82" s="12">
        <v>48</v>
      </c>
      <c r="AU82" s="38">
        <f t="shared" si="3"/>
        <v>48</v>
      </c>
    </row>
    <row r="83" spans="1:47" s="12" customFormat="1" x14ac:dyDescent="0.3">
      <c r="A83" s="13" t="s">
        <v>249</v>
      </c>
      <c r="C83" s="12" t="s">
        <v>190</v>
      </c>
      <c r="D83" s="12" t="s">
        <v>39</v>
      </c>
      <c r="E83" s="12" t="s">
        <v>340</v>
      </c>
      <c r="F83" s="12">
        <v>24</v>
      </c>
      <c r="I83" s="15">
        <v>1786.86</v>
      </c>
      <c r="AG83" s="45">
        <f t="shared" si="4"/>
        <v>0</v>
      </c>
      <c r="AI83" s="12">
        <v>24</v>
      </c>
      <c r="AU83" s="38">
        <f t="shared" si="3"/>
        <v>24</v>
      </c>
    </row>
    <row r="84" spans="1:47" s="12" customFormat="1" x14ac:dyDescent="0.3">
      <c r="A84" s="13" t="s">
        <v>249</v>
      </c>
      <c r="C84" s="12" t="s">
        <v>248</v>
      </c>
      <c r="D84" s="12" t="s">
        <v>252</v>
      </c>
      <c r="E84" s="12" t="s">
        <v>340</v>
      </c>
      <c r="F84" s="12">
        <v>142.55000000000001</v>
      </c>
      <c r="I84" s="15">
        <v>1929.41</v>
      </c>
      <c r="AG84" s="45">
        <f t="shared" si="4"/>
        <v>0</v>
      </c>
      <c r="AM84" s="12">
        <v>142.55000000000001</v>
      </c>
      <c r="AU84" s="38">
        <f t="shared" si="3"/>
        <v>142.55000000000001</v>
      </c>
    </row>
    <row r="85" spans="1:47" s="12" customFormat="1" x14ac:dyDescent="0.3">
      <c r="A85" s="13" t="s">
        <v>249</v>
      </c>
      <c r="C85" s="12" t="s">
        <v>190</v>
      </c>
      <c r="D85" s="12" t="s">
        <v>39</v>
      </c>
      <c r="E85" s="12" t="s">
        <v>340</v>
      </c>
      <c r="F85" s="12">
        <v>48</v>
      </c>
      <c r="I85" s="15">
        <v>1977.41</v>
      </c>
      <c r="AG85" s="45">
        <f t="shared" si="4"/>
        <v>0</v>
      </c>
      <c r="AI85" s="12">
        <v>48</v>
      </c>
      <c r="AU85" s="38">
        <f t="shared" si="3"/>
        <v>48</v>
      </c>
    </row>
    <row r="86" spans="1:47" s="12" customFormat="1" x14ac:dyDescent="0.3">
      <c r="A86" s="13" t="s">
        <v>249</v>
      </c>
      <c r="C86" s="12" t="s">
        <v>190</v>
      </c>
      <c r="D86" s="12" t="s">
        <v>39</v>
      </c>
      <c r="E86" s="12" t="s">
        <v>340</v>
      </c>
      <c r="F86" s="12">
        <v>48</v>
      </c>
      <c r="I86" s="15">
        <v>2025.41</v>
      </c>
      <c r="AG86" s="45">
        <f t="shared" si="4"/>
        <v>0</v>
      </c>
      <c r="AI86" s="12">
        <v>48</v>
      </c>
      <c r="AU86" s="38">
        <f t="shared" si="3"/>
        <v>48</v>
      </c>
    </row>
    <row r="87" spans="1:47" s="12" customFormat="1" x14ac:dyDescent="0.3">
      <c r="A87" s="13" t="s">
        <v>249</v>
      </c>
      <c r="C87" s="12" t="s">
        <v>204</v>
      </c>
      <c r="D87" s="12" t="s">
        <v>39</v>
      </c>
      <c r="E87" s="12" t="s">
        <v>340</v>
      </c>
      <c r="F87" s="12">
        <v>24</v>
      </c>
      <c r="I87" s="15">
        <v>2049.41</v>
      </c>
      <c r="AG87" s="45">
        <f t="shared" si="4"/>
        <v>0</v>
      </c>
      <c r="AI87" s="12">
        <v>24</v>
      </c>
      <c r="AU87" s="38">
        <f t="shared" si="3"/>
        <v>24</v>
      </c>
    </row>
    <row r="88" spans="1:47" s="12" customFormat="1" x14ac:dyDescent="0.3">
      <c r="A88" s="13" t="s">
        <v>250</v>
      </c>
      <c r="B88" s="12" t="s">
        <v>136</v>
      </c>
      <c r="C88" s="12" t="s">
        <v>204</v>
      </c>
      <c r="D88" s="12" t="s">
        <v>251</v>
      </c>
      <c r="E88" s="12" t="s">
        <v>340</v>
      </c>
      <c r="F88" s="12">
        <v>20</v>
      </c>
      <c r="I88" s="15">
        <v>2069.41</v>
      </c>
      <c r="AG88" s="45">
        <f t="shared" si="4"/>
        <v>0</v>
      </c>
      <c r="AH88" s="12">
        <v>20</v>
      </c>
      <c r="AU88" s="38">
        <f>SUM(AH88:AT88)</f>
        <v>20</v>
      </c>
    </row>
    <row r="89" spans="1:47" s="12" customFormat="1" x14ac:dyDescent="0.3">
      <c r="A89" s="13" t="s">
        <v>250</v>
      </c>
      <c r="B89" s="12" t="s">
        <v>136</v>
      </c>
      <c r="C89" s="12" t="s">
        <v>204</v>
      </c>
      <c r="D89" s="12" t="s">
        <v>252</v>
      </c>
      <c r="E89" s="12" t="s">
        <v>340</v>
      </c>
      <c r="F89" s="12">
        <v>20</v>
      </c>
      <c r="I89" s="15">
        <v>2089.41</v>
      </c>
      <c r="AG89" s="45">
        <f t="shared" si="4"/>
        <v>0</v>
      </c>
      <c r="AM89" s="12">
        <v>20</v>
      </c>
      <c r="AU89" s="38">
        <f t="shared" ref="AU89:AU93" si="5">SUM(AH89:AT89)</f>
        <v>20</v>
      </c>
    </row>
    <row r="90" spans="1:47" s="12" customFormat="1" x14ac:dyDescent="0.3">
      <c r="A90" s="13" t="s">
        <v>253</v>
      </c>
      <c r="B90" s="12" t="s">
        <v>136</v>
      </c>
      <c r="C90" s="12" t="s">
        <v>204</v>
      </c>
      <c r="D90" s="12" t="s">
        <v>39</v>
      </c>
      <c r="E90" s="12" t="s">
        <v>340</v>
      </c>
      <c r="F90" s="12">
        <v>24</v>
      </c>
      <c r="I90" s="15">
        <v>2113.41</v>
      </c>
      <c r="AG90" s="45">
        <f t="shared" si="4"/>
        <v>0</v>
      </c>
      <c r="AI90" s="12">
        <v>24</v>
      </c>
      <c r="AU90" s="38">
        <f t="shared" si="5"/>
        <v>24</v>
      </c>
    </row>
    <row r="91" spans="1:47" s="12" customFormat="1" x14ac:dyDescent="0.3">
      <c r="A91" s="13" t="s">
        <v>253</v>
      </c>
      <c r="B91" s="12" t="s">
        <v>133</v>
      </c>
      <c r="C91" s="12" t="s">
        <v>255</v>
      </c>
      <c r="D91" s="12" t="s">
        <v>256</v>
      </c>
      <c r="E91" s="12" t="s">
        <v>287</v>
      </c>
      <c r="G91" s="12">
        <v>640.79999999999995</v>
      </c>
      <c r="I91" s="15">
        <v>1472.61</v>
      </c>
      <c r="U91" s="12">
        <v>534</v>
      </c>
      <c r="AF91" s="12">
        <v>106.8</v>
      </c>
      <c r="AG91" s="45">
        <f t="shared" si="4"/>
        <v>640.79999999999995</v>
      </c>
      <c r="AU91" s="38"/>
    </row>
    <row r="92" spans="1:47" s="12" customFormat="1" x14ac:dyDescent="0.3">
      <c r="A92" s="13" t="s">
        <v>253</v>
      </c>
      <c r="B92" s="12" t="s">
        <v>133</v>
      </c>
      <c r="C92" s="12" t="s">
        <v>145</v>
      </c>
      <c r="D92" s="12" t="s">
        <v>14</v>
      </c>
      <c r="E92" s="12" t="s">
        <v>287</v>
      </c>
      <c r="G92" s="12">
        <v>15.25</v>
      </c>
      <c r="I92" s="15">
        <v>1457.36</v>
      </c>
      <c r="Q92" s="12">
        <v>15.25</v>
      </c>
      <c r="AG92" s="45">
        <f t="shared" si="4"/>
        <v>15.25</v>
      </c>
      <c r="AU92" s="38"/>
    </row>
    <row r="93" spans="1:47" s="12" customFormat="1" x14ac:dyDescent="0.3">
      <c r="A93" s="13" t="s">
        <v>257</v>
      </c>
      <c r="B93" s="12" t="s">
        <v>136</v>
      </c>
      <c r="C93" s="12">
        <v>500480</v>
      </c>
      <c r="E93" s="12" t="s">
        <v>340</v>
      </c>
      <c r="F93" s="12">
        <v>60</v>
      </c>
      <c r="I93" s="15">
        <v>1517.36</v>
      </c>
      <c r="AG93" s="45">
        <f t="shared" si="4"/>
        <v>0</v>
      </c>
      <c r="AN93" s="12">
        <v>60</v>
      </c>
      <c r="AU93" s="38">
        <f t="shared" si="5"/>
        <v>60</v>
      </c>
    </row>
    <row r="94" spans="1:47" s="12" customFormat="1" x14ac:dyDescent="0.3">
      <c r="A94" s="13" t="s">
        <v>257</v>
      </c>
      <c r="B94" s="12" t="s">
        <v>136</v>
      </c>
      <c r="C94" s="12" t="s">
        <v>267</v>
      </c>
      <c r="D94" s="12" t="s">
        <v>258</v>
      </c>
      <c r="E94" s="12" t="s">
        <v>340</v>
      </c>
      <c r="F94" s="12">
        <v>18</v>
      </c>
      <c r="I94" s="15">
        <v>1535.36</v>
      </c>
      <c r="AG94" s="45">
        <f t="shared" si="4"/>
        <v>0</v>
      </c>
      <c r="AO94" s="12">
        <v>18</v>
      </c>
      <c r="AU94" s="38">
        <f t="shared" si="3"/>
        <v>18</v>
      </c>
    </row>
    <row r="95" spans="1:47" s="12" customFormat="1" x14ac:dyDescent="0.3">
      <c r="A95" s="13" t="s">
        <v>257</v>
      </c>
      <c r="B95" s="12" t="s">
        <v>136</v>
      </c>
      <c r="C95" s="12">
        <v>500479</v>
      </c>
      <c r="E95" s="12" t="s">
        <v>340</v>
      </c>
      <c r="F95" s="12">
        <v>48</v>
      </c>
      <c r="I95" s="15">
        <v>1583.36</v>
      </c>
      <c r="AG95" s="45">
        <f t="shared" si="4"/>
        <v>0</v>
      </c>
      <c r="AI95" s="12">
        <v>48</v>
      </c>
      <c r="AU95" s="38">
        <f t="shared" si="3"/>
        <v>48</v>
      </c>
    </row>
    <row r="96" spans="1:47" s="12" customFormat="1" x14ac:dyDescent="0.3">
      <c r="A96" s="13" t="s">
        <v>259</v>
      </c>
      <c r="B96" s="12" t="s">
        <v>136</v>
      </c>
      <c r="C96" s="12" t="s">
        <v>192</v>
      </c>
      <c r="D96" s="12" t="s">
        <v>260</v>
      </c>
      <c r="E96" s="12" t="s">
        <v>339</v>
      </c>
      <c r="F96" s="12">
        <v>500</v>
      </c>
      <c r="I96" s="15">
        <v>2083.36</v>
      </c>
      <c r="AG96" s="45">
        <f t="shared" si="4"/>
        <v>0</v>
      </c>
      <c r="AK96" s="12">
        <v>500</v>
      </c>
      <c r="AU96" s="38">
        <f t="shared" si="3"/>
        <v>500</v>
      </c>
    </row>
    <row r="97" spans="1:47" s="12" customFormat="1" x14ac:dyDescent="0.3">
      <c r="A97" s="13" t="s">
        <v>261</v>
      </c>
      <c r="B97" s="12" t="s">
        <v>97</v>
      </c>
      <c r="C97" s="12" t="s">
        <v>262</v>
      </c>
      <c r="E97" s="12" t="s">
        <v>338</v>
      </c>
      <c r="H97" s="12">
        <v>1000</v>
      </c>
      <c r="I97" s="15">
        <v>1083.3599999999999</v>
      </c>
      <c r="AD97" s="12">
        <v>1000</v>
      </c>
      <c r="AG97" s="45">
        <f t="shared" si="4"/>
        <v>1000</v>
      </c>
      <c r="AU97" s="38">
        <f t="shared" si="3"/>
        <v>0</v>
      </c>
    </row>
    <row r="98" spans="1:47" s="12" customFormat="1" x14ac:dyDescent="0.3">
      <c r="A98" s="13" t="s">
        <v>261</v>
      </c>
      <c r="B98" s="12" t="s">
        <v>133</v>
      </c>
      <c r="C98" s="12" t="s">
        <v>263</v>
      </c>
      <c r="D98" s="12" t="s">
        <v>264</v>
      </c>
      <c r="E98" s="12" t="s">
        <v>336</v>
      </c>
      <c r="G98" s="12">
        <v>104.4</v>
      </c>
      <c r="I98" s="15">
        <v>978.96</v>
      </c>
      <c r="X98" s="12">
        <v>87</v>
      </c>
      <c r="AF98" s="12">
        <v>17.399999999999999</v>
      </c>
      <c r="AG98" s="45">
        <f t="shared" si="4"/>
        <v>104.4</v>
      </c>
      <c r="AU98" s="38">
        <f t="shared" si="3"/>
        <v>0</v>
      </c>
    </row>
    <row r="99" spans="1:47" s="12" customFormat="1" x14ac:dyDescent="0.3">
      <c r="A99" s="13" t="s">
        <v>261</v>
      </c>
      <c r="B99" s="12" t="s">
        <v>136</v>
      </c>
      <c r="C99" s="12" t="s">
        <v>265</v>
      </c>
      <c r="D99" s="12" t="s">
        <v>264</v>
      </c>
      <c r="E99" s="12" t="s">
        <v>340</v>
      </c>
      <c r="F99" s="12">
        <v>150.41</v>
      </c>
      <c r="I99" s="15">
        <v>1129.3699999999999</v>
      </c>
      <c r="AG99" s="45">
        <f t="shared" si="4"/>
        <v>0</v>
      </c>
      <c r="AR99" s="12">
        <v>150.41</v>
      </c>
      <c r="AU99" s="38">
        <f t="shared" si="3"/>
        <v>150.41</v>
      </c>
    </row>
    <row r="100" spans="1:47" s="12" customFormat="1" x14ac:dyDescent="0.3">
      <c r="A100" s="13" t="s">
        <v>261</v>
      </c>
      <c r="B100" s="12" t="s">
        <v>136</v>
      </c>
      <c r="C100" s="12" t="s">
        <v>266</v>
      </c>
      <c r="D100" s="12" t="s">
        <v>21</v>
      </c>
      <c r="E100" s="12" t="s">
        <v>340</v>
      </c>
      <c r="F100" s="12">
        <v>18</v>
      </c>
      <c r="I100" s="15">
        <v>1147.3699999999999</v>
      </c>
      <c r="AG100" s="45">
        <f t="shared" si="4"/>
        <v>0</v>
      </c>
      <c r="AO100" s="12">
        <v>18</v>
      </c>
      <c r="AU100" s="38">
        <f t="shared" si="3"/>
        <v>18</v>
      </c>
    </row>
    <row r="101" spans="1:47" s="12" customFormat="1" x14ac:dyDescent="0.3">
      <c r="A101" s="13" t="s">
        <v>268</v>
      </c>
      <c r="B101" s="12" t="s">
        <v>269</v>
      </c>
      <c r="C101" s="12" t="s">
        <v>190</v>
      </c>
      <c r="D101" s="12" t="s">
        <v>39</v>
      </c>
      <c r="E101" s="12" t="s">
        <v>340</v>
      </c>
      <c r="F101" s="12">
        <v>24</v>
      </c>
      <c r="I101" s="15">
        <v>1171.3699999999999</v>
      </c>
      <c r="AG101" s="45">
        <f t="shared" si="4"/>
        <v>0</v>
      </c>
      <c r="AI101" s="12">
        <v>24</v>
      </c>
      <c r="AU101" s="38">
        <f t="shared" si="3"/>
        <v>24</v>
      </c>
    </row>
    <row r="102" spans="1:47" s="12" customFormat="1" x14ac:dyDescent="0.3">
      <c r="A102" s="13" t="s">
        <v>270</v>
      </c>
      <c r="B102" s="12" t="s">
        <v>133</v>
      </c>
      <c r="C102" s="12" t="s">
        <v>236</v>
      </c>
      <c r="D102" s="12" t="s">
        <v>143</v>
      </c>
      <c r="E102" s="12" t="s">
        <v>336</v>
      </c>
      <c r="G102" s="12">
        <v>200</v>
      </c>
      <c r="I102" s="15">
        <v>971.37</v>
      </c>
      <c r="W102" s="12">
        <v>200</v>
      </c>
      <c r="AG102" s="45">
        <f t="shared" si="4"/>
        <v>200</v>
      </c>
      <c r="AU102" s="38">
        <f t="shared" si="3"/>
        <v>0</v>
      </c>
    </row>
    <row r="103" spans="1:47" s="12" customFormat="1" x14ac:dyDescent="0.3">
      <c r="A103" s="13" t="s">
        <v>271</v>
      </c>
      <c r="B103" s="12" t="s">
        <v>136</v>
      </c>
      <c r="C103" s="12" t="s">
        <v>204</v>
      </c>
      <c r="D103" s="12" t="s">
        <v>39</v>
      </c>
      <c r="E103" s="12" t="s">
        <v>340</v>
      </c>
      <c r="F103" s="12">
        <v>24</v>
      </c>
      <c r="I103" s="15">
        <v>995.37</v>
      </c>
      <c r="AG103" s="45">
        <f t="shared" si="4"/>
        <v>0</v>
      </c>
      <c r="AI103" s="12">
        <v>24</v>
      </c>
      <c r="AU103" s="38">
        <f t="shared" si="3"/>
        <v>24</v>
      </c>
    </row>
    <row r="104" spans="1:47" s="12" customFormat="1" x14ac:dyDescent="0.3">
      <c r="A104" s="13" t="s">
        <v>271</v>
      </c>
      <c r="B104" s="12" t="s">
        <v>136</v>
      </c>
      <c r="C104" s="12" t="s">
        <v>272</v>
      </c>
      <c r="D104" s="12" t="s">
        <v>39</v>
      </c>
      <c r="E104" s="12" t="s">
        <v>340</v>
      </c>
      <c r="F104" s="12">
        <v>48</v>
      </c>
      <c r="I104" s="15">
        <v>1043.3699999999999</v>
      </c>
      <c r="AG104" s="45">
        <f t="shared" si="4"/>
        <v>0</v>
      </c>
      <c r="AI104" s="12">
        <v>48</v>
      </c>
      <c r="AU104" s="38">
        <f t="shared" si="3"/>
        <v>48</v>
      </c>
    </row>
    <row r="105" spans="1:47" s="12" customFormat="1" x14ac:dyDescent="0.3">
      <c r="A105" s="13" t="s">
        <v>273</v>
      </c>
      <c r="B105" s="12" t="s">
        <v>136</v>
      </c>
      <c r="C105" s="12" t="s">
        <v>204</v>
      </c>
      <c r="D105" s="12" t="s">
        <v>39</v>
      </c>
      <c r="E105" s="12" t="s">
        <v>340</v>
      </c>
      <c r="F105" s="12">
        <v>48</v>
      </c>
      <c r="I105" s="15">
        <v>1091.3699999999999</v>
      </c>
      <c r="AG105" s="45">
        <f t="shared" si="4"/>
        <v>0</v>
      </c>
      <c r="AI105" s="12">
        <v>48</v>
      </c>
      <c r="AU105" s="38">
        <f t="shared" si="3"/>
        <v>48</v>
      </c>
    </row>
    <row r="106" spans="1:47" s="12" customFormat="1" x14ac:dyDescent="0.3">
      <c r="A106" s="13" t="s">
        <v>273</v>
      </c>
      <c r="B106" s="12" t="s">
        <v>136</v>
      </c>
      <c r="C106" s="12" t="s">
        <v>204</v>
      </c>
      <c r="D106" s="12" t="s">
        <v>39</v>
      </c>
      <c r="E106" s="12" t="s">
        <v>340</v>
      </c>
      <c r="F106" s="12">
        <v>24</v>
      </c>
      <c r="I106" s="15">
        <v>1115.3699999999999</v>
      </c>
      <c r="AG106" s="45">
        <f t="shared" si="4"/>
        <v>0</v>
      </c>
      <c r="AI106" s="12">
        <v>24</v>
      </c>
      <c r="AU106" s="38">
        <f t="shared" si="3"/>
        <v>24</v>
      </c>
    </row>
    <row r="107" spans="1:47" s="12" customFormat="1" x14ac:dyDescent="0.3">
      <c r="A107" s="13" t="s">
        <v>274</v>
      </c>
      <c r="B107" s="12" t="s">
        <v>152</v>
      </c>
      <c r="C107" s="12" t="s">
        <v>275</v>
      </c>
      <c r="D107" s="12" t="s">
        <v>161</v>
      </c>
      <c r="E107" s="12" t="s">
        <v>335</v>
      </c>
      <c r="G107" s="12">
        <v>81</v>
      </c>
      <c r="I107" s="15">
        <v>1034.3699999999999</v>
      </c>
      <c r="J107" s="12">
        <v>81</v>
      </c>
      <c r="AG107" s="45">
        <f t="shared" si="4"/>
        <v>81</v>
      </c>
      <c r="AU107" s="38">
        <f t="shared" si="3"/>
        <v>0</v>
      </c>
    </row>
    <row r="108" spans="1:47" s="12" customFormat="1" x14ac:dyDescent="0.3">
      <c r="A108" s="13" t="s">
        <v>274</v>
      </c>
      <c r="B108" s="12" t="s">
        <v>136</v>
      </c>
      <c r="C108" s="12" t="s">
        <v>204</v>
      </c>
      <c r="D108" s="12" t="s">
        <v>39</v>
      </c>
      <c r="E108" s="12" t="s">
        <v>340</v>
      </c>
      <c r="F108" s="12">
        <v>24</v>
      </c>
      <c r="I108" s="15">
        <v>1058.3699999999999</v>
      </c>
      <c r="AG108" s="45">
        <f t="shared" si="4"/>
        <v>0</v>
      </c>
      <c r="AI108" s="12">
        <v>24</v>
      </c>
      <c r="AU108" s="38">
        <f t="shared" si="3"/>
        <v>24</v>
      </c>
    </row>
    <row r="109" spans="1:47" s="12" customFormat="1" x14ac:dyDescent="0.3">
      <c r="A109" s="13" t="s">
        <v>274</v>
      </c>
      <c r="B109" s="12" t="s">
        <v>136</v>
      </c>
      <c r="C109" s="12">
        <v>500481</v>
      </c>
      <c r="D109" s="12" t="s">
        <v>291</v>
      </c>
      <c r="E109" s="12" t="s">
        <v>336</v>
      </c>
      <c r="F109" s="16">
        <v>47.7</v>
      </c>
      <c r="I109" s="15">
        <v>1106.07</v>
      </c>
      <c r="V109" s="72">
        <v>51.3</v>
      </c>
      <c r="AG109" s="45">
        <f t="shared" si="4"/>
        <v>51.3</v>
      </c>
      <c r="AN109" s="72">
        <v>35</v>
      </c>
      <c r="AR109" s="72">
        <v>64</v>
      </c>
      <c r="AU109" s="38">
        <f t="shared" si="3"/>
        <v>99</v>
      </c>
    </row>
    <row r="110" spans="1:47" s="12" customFormat="1" x14ac:dyDescent="0.3">
      <c r="A110" s="13" t="s">
        <v>274</v>
      </c>
      <c r="B110" s="12" t="s">
        <v>136</v>
      </c>
      <c r="C110" s="12" t="s">
        <v>276</v>
      </c>
      <c r="D110" s="12" t="s">
        <v>277</v>
      </c>
      <c r="E110" s="12" t="s">
        <v>340</v>
      </c>
      <c r="F110" s="12">
        <v>21</v>
      </c>
      <c r="I110" s="15">
        <v>1127.07</v>
      </c>
      <c r="AG110" s="45">
        <f t="shared" si="4"/>
        <v>0</v>
      </c>
      <c r="AO110" s="12">
        <v>21</v>
      </c>
      <c r="AU110" s="38">
        <f t="shared" si="3"/>
        <v>21</v>
      </c>
    </row>
    <row r="111" spans="1:47" s="12" customFormat="1" x14ac:dyDescent="0.3">
      <c r="A111" s="13" t="s">
        <v>278</v>
      </c>
      <c r="B111" s="12" t="s">
        <v>152</v>
      </c>
      <c r="C111" s="12" t="s">
        <v>153</v>
      </c>
      <c r="D111" s="12" t="s">
        <v>154</v>
      </c>
      <c r="E111" s="12" t="s">
        <v>335</v>
      </c>
      <c r="G111" s="12">
        <v>23.9</v>
      </c>
      <c r="I111" s="15">
        <v>1103.17</v>
      </c>
      <c r="K111" s="12">
        <v>23.9</v>
      </c>
      <c r="AG111" s="45">
        <f t="shared" si="4"/>
        <v>23.9</v>
      </c>
      <c r="AU111" s="38">
        <f t="shared" si="3"/>
        <v>0</v>
      </c>
    </row>
    <row r="112" spans="1:47" s="12" customFormat="1" x14ac:dyDescent="0.3">
      <c r="A112" s="13" t="s">
        <v>279</v>
      </c>
      <c r="B112" s="12" t="s">
        <v>136</v>
      </c>
      <c r="C112" s="12" t="s">
        <v>266</v>
      </c>
      <c r="E112" s="12" t="s">
        <v>340</v>
      </c>
      <c r="F112" s="12">
        <v>3</v>
      </c>
      <c r="I112" s="15">
        <v>1106.17</v>
      </c>
      <c r="AG112" s="45">
        <f t="shared" si="4"/>
        <v>0</v>
      </c>
      <c r="AH112" s="12">
        <v>3</v>
      </c>
      <c r="AU112" s="38">
        <f t="shared" si="3"/>
        <v>3</v>
      </c>
    </row>
    <row r="113" spans="1:47" s="12" customFormat="1" x14ac:dyDescent="0.3">
      <c r="A113" s="13" t="s">
        <v>280</v>
      </c>
      <c r="B113" s="12" t="s">
        <v>133</v>
      </c>
      <c r="C113" s="12" t="s">
        <v>282</v>
      </c>
      <c r="D113" s="12" t="s">
        <v>281</v>
      </c>
      <c r="E113" s="12" t="s">
        <v>336</v>
      </c>
      <c r="G113" s="12">
        <v>34.200000000000003</v>
      </c>
      <c r="I113" s="15">
        <v>1071.97</v>
      </c>
      <c r="V113" s="12">
        <v>34.200000000000003</v>
      </c>
      <c r="AG113" s="45">
        <f t="shared" si="4"/>
        <v>34.200000000000003</v>
      </c>
      <c r="AU113" s="38">
        <f t="shared" si="3"/>
        <v>0</v>
      </c>
    </row>
    <row r="114" spans="1:47" s="12" customFormat="1" x14ac:dyDescent="0.3">
      <c r="A114" s="13" t="s">
        <v>280</v>
      </c>
      <c r="B114" s="12" t="s">
        <v>133</v>
      </c>
      <c r="C114" s="12" t="s">
        <v>39</v>
      </c>
      <c r="D114" s="12" t="s">
        <v>283</v>
      </c>
      <c r="E114" s="12" t="s">
        <v>336</v>
      </c>
      <c r="G114" s="12">
        <v>85.5</v>
      </c>
      <c r="I114" s="15">
        <v>986.47</v>
      </c>
      <c r="V114" s="12">
        <v>85.5</v>
      </c>
      <c r="AG114" s="45">
        <f t="shared" si="4"/>
        <v>85.5</v>
      </c>
      <c r="AU114" s="38">
        <f t="shared" si="3"/>
        <v>0</v>
      </c>
    </row>
    <row r="115" spans="1:47" s="12" customFormat="1" x14ac:dyDescent="0.3">
      <c r="A115" s="13" t="s">
        <v>293</v>
      </c>
      <c r="B115" s="12" t="s">
        <v>133</v>
      </c>
      <c r="C115" s="12" t="s">
        <v>294</v>
      </c>
      <c r="E115" s="12" t="s">
        <v>340</v>
      </c>
      <c r="F115" s="12">
        <v>63.9</v>
      </c>
      <c r="I115" s="15">
        <v>1050.3699999999999</v>
      </c>
      <c r="AG115" s="45">
        <f t="shared" si="4"/>
        <v>0</v>
      </c>
      <c r="AR115" s="12">
        <v>63.9</v>
      </c>
      <c r="AU115" s="38">
        <f t="shared" si="3"/>
        <v>63.9</v>
      </c>
    </row>
    <row r="116" spans="1:47" s="12" customFormat="1" x14ac:dyDescent="0.3">
      <c r="A116" s="13" t="s">
        <v>295</v>
      </c>
      <c r="B116" s="12" t="s">
        <v>136</v>
      </c>
      <c r="C116" s="12">
        <v>500482</v>
      </c>
      <c r="E116" s="12" t="s">
        <v>340</v>
      </c>
      <c r="F116" s="12">
        <v>50.5</v>
      </c>
      <c r="I116" s="15">
        <v>1100.8699999999999</v>
      </c>
      <c r="AG116" s="45">
        <f t="shared" si="4"/>
        <v>0</v>
      </c>
      <c r="AN116" s="12">
        <v>50</v>
      </c>
      <c r="AQ116" s="12">
        <v>0.5</v>
      </c>
      <c r="AU116" s="38">
        <f t="shared" si="3"/>
        <v>50.5</v>
      </c>
    </row>
    <row r="117" spans="1:47" s="12" customFormat="1" x14ac:dyDescent="0.3">
      <c r="A117" s="13" t="s">
        <v>296</v>
      </c>
      <c r="B117" s="12" t="s">
        <v>152</v>
      </c>
      <c r="C117" s="12" t="s">
        <v>153</v>
      </c>
      <c r="D117" s="12" t="s">
        <v>154</v>
      </c>
      <c r="E117" s="12" t="s">
        <v>398</v>
      </c>
      <c r="G117" s="12">
        <v>23.4</v>
      </c>
      <c r="I117" s="15">
        <v>1077.47</v>
      </c>
      <c r="K117" s="12">
        <v>23.4</v>
      </c>
      <c r="AG117" s="45">
        <f t="shared" si="4"/>
        <v>23.4</v>
      </c>
      <c r="AU117" s="38">
        <f t="shared" si="3"/>
        <v>0</v>
      </c>
    </row>
    <row r="118" spans="1:47" s="12" customFormat="1" x14ac:dyDescent="0.3">
      <c r="A118" s="13" t="s">
        <v>296</v>
      </c>
      <c r="B118" s="12" t="s">
        <v>152</v>
      </c>
      <c r="C118" s="12" t="s">
        <v>160</v>
      </c>
      <c r="D118" s="12" t="s">
        <v>161</v>
      </c>
      <c r="E118" s="12" t="s">
        <v>398</v>
      </c>
      <c r="G118" s="12">
        <v>81</v>
      </c>
      <c r="I118" s="15">
        <v>996.47</v>
      </c>
      <c r="J118" s="12">
        <v>81</v>
      </c>
      <c r="AG118" s="45">
        <f t="shared" si="4"/>
        <v>81</v>
      </c>
      <c r="AU118" s="38">
        <f t="shared" si="3"/>
        <v>0</v>
      </c>
    </row>
    <row r="119" spans="1:47" s="12" customFormat="1" x14ac:dyDescent="0.3">
      <c r="A119" s="13" t="s">
        <v>297</v>
      </c>
      <c r="B119" s="12" t="s">
        <v>133</v>
      </c>
      <c r="C119" s="12" t="s">
        <v>80</v>
      </c>
      <c r="D119" s="12" t="s">
        <v>21</v>
      </c>
      <c r="E119" s="12" t="s">
        <v>399</v>
      </c>
      <c r="F119" s="12">
        <v>21</v>
      </c>
      <c r="I119" s="15">
        <v>1017.47</v>
      </c>
      <c r="AG119" s="45">
        <f t="shared" si="4"/>
        <v>0</v>
      </c>
      <c r="AO119" s="12">
        <v>21</v>
      </c>
      <c r="AU119" s="38">
        <f t="shared" si="3"/>
        <v>21</v>
      </c>
    </row>
    <row r="120" spans="1:47" s="12" customFormat="1" x14ac:dyDescent="0.3">
      <c r="A120" s="13" t="s">
        <v>297</v>
      </c>
      <c r="B120" s="12" t="s">
        <v>133</v>
      </c>
      <c r="C120" s="12" t="s">
        <v>299</v>
      </c>
      <c r="E120" s="12" t="s">
        <v>399</v>
      </c>
      <c r="F120" s="12">
        <v>321.02</v>
      </c>
      <c r="I120" s="15">
        <v>1338.49</v>
      </c>
      <c r="AG120" s="45">
        <f t="shared" si="4"/>
        <v>0</v>
      </c>
      <c r="AR120" s="12">
        <v>321.02</v>
      </c>
      <c r="AU120" s="38">
        <f t="shared" si="3"/>
        <v>321.02</v>
      </c>
    </row>
    <row r="121" spans="1:47" s="12" customFormat="1" x14ac:dyDescent="0.3">
      <c r="A121" s="13" t="s">
        <v>300</v>
      </c>
      <c r="B121" s="12" t="s">
        <v>133</v>
      </c>
      <c r="C121" s="12" t="s">
        <v>190</v>
      </c>
      <c r="D121" s="12" t="s">
        <v>59</v>
      </c>
      <c r="E121" s="12" t="s">
        <v>399</v>
      </c>
      <c r="F121" s="12">
        <v>24</v>
      </c>
      <c r="I121" s="15">
        <v>1362.49</v>
      </c>
      <c r="AG121" s="45">
        <f t="shared" si="4"/>
        <v>0</v>
      </c>
      <c r="AI121" s="12">
        <v>24</v>
      </c>
      <c r="AU121" s="38">
        <f t="shared" si="3"/>
        <v>24</v>
      </c>
    </row>
    <row r="122" spans="1:47" s="12" customFormat="1" x14ac:dyDescent="0.3">
      <c r="A122" s="13" t="s">
        <v>301</v>
      </c>
      <c r="B122" s="12" t="s">
        <v>133</v>
      </c>
      <c r="C122" s="12" t="s">
        <v>302</v>
      </c>
      <c r="D122" s="12" t="s">
        <v>303</v>
      </c>
      <c r="E122" s="12" t="s">
        <v>337</v>
      </c>
      <c r="G122" s="12">
        <v>14.07</v>
      </c>
      <c r="I122" s="15">
        <v>1348.42</v>
      </c>
      <c r="Q122" s="12">
        <v>14.07</v>
      </c>
      <c r="AG122" s="45">
        <f t="shared" si="4"/>
        <v>14.07</v>
      </c>
      <c r="AU122" s="38">
        <f t="shared" si="3"/>
        <v>0</v>
      </c>
    </row>
    <row r="123" spans="1:47" s="12" customFormat="1" x14ac:dyDescent="0.3">
      <c r="A123" s="13" t="s">
        <v>301</v>
      </c>
      <c r="B123" s="12" t="s">
        <v>133</v>
      </c>
      <c r="C123" s="12" t="s">
        <v>263</v>
      </c>
      <c r="D123" s="12" t="s">
        <v>304</v>
      </c>
      <c r="E123" s="12" t="s">
        <v>337</v>
      </c>
      <c r="G123" s="12">
        <v>116.4</v>
      </c>
      <c r="I123" s="15">
        <v>1232.02</v>
      </c>
      <c r="X123" s="12">
        <v>97</v>
      </c>
      <c r="AF123" s="12">
        <v>19.399999999999999</v>
      </c>
      <c r="AG123" s="45">
        <f t="shared" si="4"/>
        <v>116.4</v>
      </c>
      <c r="AU123" s="38">
        <f t="shared" si="3"/>
        <v>0</v>
      </c>
    </row>
    <row r="124" spans="1:47" s="12" customFormat="1" x14ac:dyDescent="0.3">
      <c r="A124" s="13" t="s">
        <v>301</v>
      </c>
      <c r="B124" s="12" t="s">
        <v>133</v>
      </c>
      <c r="C124" s="12" t="s">
        <v>305</v>
      </c>
      <c r="D124" s="12" t="s">
        <v>306</v>
      </c>
      <c r="E124" s="12" t="s">
        <v>337</v>
      </c>
      <c r="G124" s="12">
        <v>200</v>
      </c>
      <c r="I124" s="15">
        <v>1032.02</v>
      </c>
      <c r="X124" s="12">
        <v>200</v>
      </c>
      <c r="AG124" s="45">
        <f t="shared" si="4"/>
        <v>200</v>
      </c>
      <c r="AU124" s="38">
        <f t="shared" si="3"/>
        <v>0</v>
      </c>
    </row>
    <row r="125" spans="1:47" s="12" customFormat="1" x14ac:dyDescent="0.3">
      <c r="A125" s="13" t="s">
        <v>301</v>
      </c>
      <c r="B125" s="12" t="s">
        <v>133</v>
      </c>
      <c r="C125" s="12" t="s">
        <v>307</v>
      </c>
      <c r="D125" s="12" t="s">
        <v>21</v>
      </c>
      <c r="E125" s="12" t="s">
        <v>399</v>
      </c>
      <c r="F125" s="12">
        <v>21</v>
      </c>
      <c r="I125" s="15">
        <v>1053.02</v>
      </c>
      <c r="AG125" s="45">
        <f t="shared" si="4"/>
        <v>0</v>
      </c>
      <c r="AO125" s="12">
        <v>21</v>
      </c>
      <c r="AU125" s="38">
        <f t="shared" si="3"/>
        <v>21</v>
      </c>
    </row>
    <row r="126" spans="1:47" s="12" customFormat="1" x14ac:dyDescent="0.3">
      <c r="A126" s="13" t="s">
        <v>308</v>
      </c>
      <c r="B126" s="12" t="s">
        <v>136</v>
      </c>
      <c r="C126" s="12">
        <v>500483</v>
      </c>
      <c r="E126" s="12" t="s">
        <v>399</v>
      </c>
      <c r="F126" s="12">
        <v>96.5</v>
      </c>
      <c r="I126" s="15">
        <v>1149.52</v>
      </c>
      <c r="AG126" s="45">
        <f t="shared" si="4"/>
        <v>0</v>
      </c>
      <c r="AN126" s="12">
        <v>40</v>
      </c>
      <c r="AR126" s="12">
        <v>56.5</v>
      </c>
      <c r="AU126" s="38">
        <f t="shared" si="3"/>
        <v>96.5</v>
      </c>
    </row>
    <row r="127" spans="1:47" s="12" customFormat="1" x14ac:dyDescent="0.3">
      <c r="A127" s="13" t="s">
        <v>308</v>
      </c>
      <c r="B127" s="12" t="s">
        <v>133</v>
      </c>
      <c r="C127" s="12" t="s">
        <v>276</v>
      </c>
      <c r="D127" s="12" t="s">
        <v>21</v>
      </c>
      <c r="E127" s="12" t="s">
        <v>399</v>
      </c>
      <c r="F127" s="12">
        <v>21</v>
      </c>
      <c r="I127" s="15">
        <v>1170.52</v>
      </c>
      <c r="AG127" s="45">
        <f t="shared" si="4"/>
        <v>0</v>
      </c>
      <c r="AO127" s="12">
        <v>21</v>
      </c>
      <c r="AU127" s="38">
        <f t="shared" si="3"/>
        <v>21</v>
      </c>
    </row>
    <row r="128" spans="1:47" s="12" customFormat="1" x14ac:dyDescent="0.3">
      <c r="A128" s="13" t="s">
        <v>309</v>
      </c>
      <c r="B128" s="12" t="s">
        <v>136</v>
      </c>
      <c r="C128" s="12">
        <v>500484</v>
      </c>
      <c r="E128" s="12" t="s">
        <v>399</v>
      </c>
      <c r="F128" s="12">
        <v>85</v>
      </c>
      <c r="I128" s="15">
        <v>1255.52</v>
      </c>
      <c r="AG128" s="45">
        <f t="shared" si="4"/>
        <v>0</v>
      </c>
      <c r="AN128" s="12">
        <v>75</v>
      </c>
      <c r="AP128" s="12">
        <v>10</v>
      </c>
      <c r="AU128" s="38">
        <f t="shared" si="3"/>
        <v>85</v>
      </c>
    </row>
    <row r="129" spans="1:47" s="12" customFormat="1" x14ac:dyDescent="0.3">
      <c r="A129" s="13" t="s">
        <v>310</v>
      </c>
      <c r="B129" s="12" t="s">
        <v>152</v>
      </c>
      <c r="C129" s="12" t="s">
        <v>160</v>
      </c>
      <c r="D129" s="12" t="s">
        <v>161</v>
      </c>
      <c r="E129" s="12" t="s">
        <v>398</v>
      </c>
      <c r="G129" s="12">
        <v>81</v>
      </c>
      <c r="I129" s="15">
        <v>1174.52</v>
      </c>
      <c r="J129" s="12">
        <v>81</v>
      </c>
      <c r="AG129" s="45">
        <f t="shared" si="4"/>
        <v>81</v>
      </c>
      <c r="AU129" s="38">
        <f t="shared" si="3"/>
        <v>0</v>
      </c>
    </row>
    <row r="130" spans="1:47" s="12" customFormat="1" x14ac:dyDescent="0.3">
      <c r="A130" s="13" t="s">
        <v>311</v>
      </c>
      <c r="B130" s="12" t="s">
        <v>152</v>
      </c>
      <c r="C130" s="12" t="s">
        <v>312</v>
      </c>
      <c r="D130" s="12" t="s">
        <v>154</v>
      </c>
      <c r="E130" s="12" t="s">
        <v>398</v>
      </c>
      <c r="G130" s="12">
        <v>23.9</v>
      </c>
      <c r="I130" s="15">
        <v>1150.6199999999999</v>
      </c>
      <c r="K130" s="12">
        <v>23.9</v>
      </c>
      <c r="AG130" s="45">
        <f t="shared" si="4"/>
        <v>23.9</v>
      </c>
      <c r="AU130" s="38">
        <f t="shared" si="3"/>
        <v>0</v>
      </c>
    </row>
    <row r="131" spans="1:47" s="12" customFormat="1" x14ac:dyDescent="0.3">
      <c r="A131" s="13" t="s">
        <v>313</v>
      </c>
      <c r="B131" s="12" t="s">
        <v>136</v>
      </c>
      <c r="C131" s="12">
        <v>500485</v>
      </c>
      <c r="E131" s="12" t="s">
        <v>399</v>
      </c>
      <c r="F131" s="12">
        <v>376</v>
      </c>
      <c r="I131" s="15">
        <v>1526.62</v>
      </c>
      <c r="AG131" s="45">
        <f t="shared" si="4"/>
        <v>0</v>
      </c>
      <c r="AN131" s="12">
        <v>136</v>
      </c>
      <c r="AO131" s="12">
        <v>198</v>
      </c>
      <c r="AQ131" s="12">
        <v>42</v>
      </c>
      <c r="AU131" s="38">
        <f t="shared" si="3"/>
        <v>376</v>
      </c>
    </row>
    <row r="132" spans="1:47" s="12" customFormat="1" x14ac:dyDescent="0.3">
      <c r="A132" s="13" t="s">
        <v>313</v>
      </c>
      <c r="B132" s="12" t="s">
        <v>133</v>
      </c>
      <c r="C132" s="12" t="s">
        <v>204</v>
      </c>
      <c r="D132" s="12" t="s">
        <v>314</v>
      </c>
      <c r="E132" s="12" t="s">
        <v>397</v>
      </c>
      <c r="G132" s="12">
        <v>31.8</v>
      </c>
      <c r="I132" s="15">
        <v>1494.82</v>
      </c>
      <c r="V132" s="12">
        <v>31.8</v>
      </c>
      <c r="AG132" s="45">
        <f t="shared" si="4"/>
        <v>31.8</v>
      </c>
      <c r="AU132" s="38">
        <f t="shared" si="3"/>
        <v>0</v>
      </c>
    </row>
    <row r="133" spans="1:47" s="12" customFormat="1" x14ac:dyDescent="0.3">
      <c r="A133" s="13" t="s">
        <v>313</v>
      </c>
      <c r="B133" s="12" t="s">
        <v>133</v>
      </c>
      <c r="C133" s="12" t="s">
        <v>204</v>
      </c>
      <c r="D133" s="12" t="s">
        <v>315</v>
      </c>
      <c r="E133" s="12" t="s">
        <v>397</v>
      </c>
      <c r="G133" s="12">
        <v>47.7</v>
      </c>
      <c r="I133" s="15">
        <v>1447.12</v>
      </c>
      <c r="V133" s="12">
        <v>47.7</v>
      </c>
      <c r="AG133" s="45">
        <f t="shared" si="4"/>
        <v>47.7</v>
      </c>
      <c r="AU133" s="38">
        <f t="shared" si="3"/>
        <v>0</v>
      </c>
    </row>
    <row r="134" spans="1:47" s="12" customFormat="1" x14ac:dyDescent="0.3">
      <c r="A134" s="13" t="s">
        <v>313</v>
      </c>
      <c r="B134" s="12" t="s">
        <v>133</v>
      </c>
      <c r="C134" s="12" t="s">
        <v>204</v>
      </c>
      <c r="D134" s="12" t="s">
        <v>316</v>
      </c>
      <c r="E134" s="12" t="s">
        <v>397</v>
      </c>
      <c r="G134" s="12">
        <v>79.5</v>
      </c>
      <c r="I134" s="15">
        <v>1367.62</v>
      </c>
      <c r="V134" s="12">
        <v>79.5</v>
      </c>
      <c r="AG134" s="45">
        <f t="shared" si="4"/>
        <v>79.5</v>
      </c>
      <c r="AU134" s="38">
        <f t="shared" si="3"/>
        <v>0</v>
      </c>
    </row>
    <row r="135" spans="1:47" s="12" customFormat="1" x14ac:dyDescent="0.3">
      <c r="A135" s="13" t="s">
        <v>317</v>
      </c>
      <c r="B135" s="12" t="s">
        <v>133</v>
      </c>
      <c r="C135" s="12" t="s">
        <v>244</v>
      </c>
      <c r="D135" s="12" t="s">
        <v>21</v>
      </c>
      <c r="E135" s="12" t="s">
        <v>399</v>
      </c>
      <c r="F135" s="12">
        <v>60</v>
      </c>
      <c r="I135" s="15">
        <v>1427.62</v>
      </c>
      <c r="AG135" s="45">
        <f t="shared" si="4"/>
        <v>0</v>
      </c>
      <c r="AO135" s="12">
        <v>60</v>
      </c>
      <c r="AU135" s="38">
        <f t="shared" si="3"/>
        <v>60</v>
      </c>
    </row>
    <row r="136" spans="1:47" s="12" customFormat="1" x14ac:dyDescent="0.3">
      <c r="A136" s="78" t="s">
        <v>318</v>
      </c>
      <c r="B136" s="24" t="s">
        <v>133</v>
      </c>
      <c r="C136" s="24" t="s">
        <v>265</v>
      </c>
      <c r="D136" s="24"/>
      <c r="E136" s="24" t="s">
        <v>399</v>
      </c>
      <c r="F136" s="24">
        <v>7.86</v>
      </c>
      <c r="G136" s="24"/>
      <c r="H136" s="24"/>
      <c r="I136" s="20">
        <v>1435.48</v>
      </c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79">
        <f t="shared" si="4"/>
        <v>0</v>
      </c>
      <c r="AH136" s="24"/>
      <c r="AI136" s="24"/>
      <c r="AJ136" s="24"/>
      <c r="AK136" s="24"/>
      <c r="AL136" s="24"/>
      <c r="AM136" s="24">
        <v>7.86</v>
      </c>
      <c r="AN136" s="24"/>
      <c r="AO136" s="24"/>
      <c r="AP136" s="24"/>
      <c r="AQ136" s="24"/>
      <c r="AR136" s="24"/>
      <c r="AS136" s="24"/>
      <c r="AT136" s="24"/>
      <c r="AU136" s="80">
        <f t="shared" si="3"/>
        <v>7.86</v>
      </c>
    </row>
    <row r="137" spans="1:47" s="16" customFormat="1" x14ac:dyDescent="0.3">
      <c r="A137" s="74" t="s">
        <v>320</v>
      </c>
      <c r="B137" s="17" t="s">
        <v>152</v>
      </c>
      <c r="C137" s="17" t="s">
        <v>160</v>
      </c>
      <c r="D137" s="17" t="s">
        <v>161</v>
      </c>
      <c r="E137" s="17" t="s">
        <v>439</v>
      </c>
      <c r="F137" s="17"/>
      <c r="G137" s="23">
        <v>81</v>
      </c>
      <c r="H137" s="17"/>
      <c r="I137" s="75">
        <v>1354.48</v>
      </c>
      <c r="J137" s="17">
        <v>81</v>
      </c>
      <c r="K137" s="17"/>
      <c r="AG137" s="38">
        <f t="shared" si="4"/>
        <v>81</v>
      </c>
      <c r="AU137" s="73">
        <f t="shared" si="3"/>
        <v>0</v>
      </c>
    </row>
    <row r="138" spans="1:47" s="16" customFormat="1" x14ac:dyDescent="0.3">
      <c r="A138" s="74" t="s">
        <v>320</v>
      </c>
      <c r="B138" s="17" t="s">
        <v>136</v>
      </c>
      <c r="C138" s="17">
        <v>500487</v>
      </c>
      <c r="D138" s="17"/>
      <c r="E138" s="17" t="s">
        <v>442</v>
      </c>
      <c r="F138" s="17">
        <v>120</v>
      </c>
      <c r="G138" s="17"/>
      <c r="H138" s="17"/>
      <c r="I138" s="75">
        <v>1474.48</v>
      </c>
      <c r="J138" s="17"/>
      <c r="K138" s="17"/>
      <c r="AG138" s="38">
        <f t="shared" si="4"/>
        <v>0</v>
      </c>
      <c r="AM138" s="17">
        <v>80</v>
      </c>
      <c r="AN138" s="17">
        <v>40</v>
      </c>
      <c r="AO138" s="17"/>
      <c r="AU138" s="73">
        <f t="shared" si="3"/>
        <v>120</v>
      </c>
    </row>
    <row r="139" spans="1:47" s="16" customFormat="1" x14ac:dyDescent="0.3">
      <c r="A139" s="74" t="s">
        <v>321</v>
      </c>
      <c r="B139" s="17" t="s">
        <v>136</v>
      </c>
      <c r="C139" s="17">
        <v>500486</v>
      </c>
      <c r="D139" s="17" t="s">
        <v>323</v>
      </c>
      <c r="E139" s="17" t="s">
        <v>442</v>
      </c>
      <c r="F139" s="17">
        <v>25</v>
      </c>
      <c r="G139" s="17"/>
      <c r="H139" s="17"/>
      <c r="I139" s="75">
        <v>1499.48</v>
      </c>
      <c r="J139" s="17"/>
      <c r="K139" s="17"/>
      <c r="AG139" s="38">
        <f t="shared" si="4"/>
        <v>0</v>
      </c>
      <c r="AM139" s="17"/>
      <c r="AN139" s="17"/>
      <c r="AO139" s="17">
        <v>25</v>
      </c>
      <c r="AU139" s="73">
        <f t="shared" si="3"/>
        <v>25</v>
      </c>
    </row>
    <row r="140" spans="1:47" s="16" customFormat="1" x14ac:dyDescent="0.3">
      <c r="A140" s="74" t="s">
        <v>322</v>
      </c>
      <c r="B140" s="17" t="s">
        <v>152</v>
      </c>
      <c r="C140" s="17" t="s">
        <v>153</v>
      </c>
      <c r="D140" s="17" t="s">
        <v>154</v>
      </c>
      <c r="E140" s="17" t="s">
        <v>439</v>
      </c>
      <c r="F140" s="17"/>
      <c r="G140" s="23">
        <v>23.4</v>
      </c>
      <c r="H140" s="17"/>
      <c r="I140" s="75">
        <v>1476.08</v>
      </c>
      <c r="J140" s="17"/>
      <c r="K140" s="17">
        <v>23.4</v>
      </c>
      <c r="AG140" s="38">
        <f t="shared" si="4"/>
        <v>23.4</v>
      </c>
      <c r="AU140" s="73">
        <f t="shared" si="3"/>
        <v>0</v>
      </c>
    </row>
    <row r="141" spans="1:47" s="16" customFormat="1" x14ac:dyDescent="0.3">
      <c r="A141" s="74" t="s">
        <v>341</v>
      </c>
      <c r="B141" s="17" t="s">
        <v>136</v>
      </c>
      <c r="C141" s="17" t="s">
        <v>342</v>
      </c>
      <c r="D141" s="17"/>
      <c r="E141" s="17" t="s">
        <v>442</v>
      </c>
      <c r="F141" s="17">
        <v>38.340000000000003</v>
      </c>
      <c r="G141" s="17"/>
      <c r="H141" s="17"/>
      <c r="I141" s="75">
        <v>1514.42</v>
      </c>
      <c r="J141" s="17"/>
      <c r="K141" s="17"/>
      <c r="AG141" s="38">
        <f t="shared" si="4"/>
        <v>0</v>
      </c>
      <c r="AM141" s="17">
        <v>38.340000000000003</v>
      </c>
      <c r="AU141" s="73">
        <f t="shared" si="3"/>
        <v>38.340000000000003</v>
      </c>
    </row>
    <row r="142" spans="1:47" s="12" customFormat="1" x14ac:dyDescent="0.3">
      <c r="A142" s="74" t="s">
        <v>343</v>
      </c>
      <c r="B142" s="17" t="s">
        <v>133</v>
      </c>
      <c r="C142" s="17" t="s">
        <v>344</v>
      </c>
      <c r="D142" s="17" t="s">
        <v>21</v>
      </c>
      <c r="E142" s="17" t="s">
        <v>442</v>
      </c>
      <c r="F142" s="17">
        <v>117</v>
      </c>
      <c r="G142" s="17"/>
      <c r="H142" s="17"/>
      <c r="I142" s="75">
        <v>1631.42</v>
      </c>
      <c r="J142" s="17"/>
      <c r="K142" s="17"/>
      <c r="AG142" s="45">
        <f t="shared" si="4"/>
        <v>0</v>
      </c>
      <c r="AO142" s="12">
        <v>117</v>
      </c>
      <c r="AU142" s="38">
        <f t="shared" si="3"/>
        <v>117</v>
      </c>
    </row>
    <row r="143" spans="1:47" s="12" customFormat="1" x14ac:dyDescent="0.3">
      <c r="A143" s="13" t="s">
        <v>343</v>
      </c>
      <c r="B143" s="12" t="s">
        <v>133</v>
      </c>
      <c r="C143" s="12" t="s">
        <v>344</v>
      </c>
      <c r="D143" s="12" t="s">
        <v>345</v>
      </c>
      <c r="E143" s="12" t="s">
        <v>396</v>
      </c>
      <c r="G143" s="24">
        <v>760.76</v>
      </c>
      <c r="I143" s="15">
        <v>870.66</v>
      </c>
      <c r="P143" s="12">
        <v>760.76</v>
      </c>
      <c r="AG143" s="45">
        <f t="shared" si="4"/>
        <v>760.76</v>
      </c>
      <c r="AU143" s="38">
        <f t="shared" si="3"/>
        <v>0</v>
      </c>
    </row>
    <row r="144" spans="1:47" s="12" customFormat="1" x14ac:dyDescent="0.3">
      <c r="A144" s="13" t="s">
        <v>346</v>
      </c>
      <c r="B144" s="12" t="s">
        <v>133</v>
      </c>
      <c r="C144" s="12" t="s">
        <v>204</v>
      </c>
      <c r="D144" s="12" t="s">
        <v>347</v>
      </c>
      <c r="E144" s="12" t="s">
        <v>442</v>
      </c>
      <c r="F144" s="12">
        <v>21</v>
      </c>
      <c r="I144" s="15">
        <v>891.66</v>
      </c>
      <c r="AG144" s="45">
        <f t="shared" si="4"/>
        <v>0</v>
      </c>
      <c r="AO144" s="12">
        <v>21</v>
      </c>
      <c r="AU144" s="38">
        <f t="shared" si="3"/>
        <v>21</v>
      </c>
    </row>
    <row r="145" spans="1:47" s="12" customFormat="1" x14ac:dyDescent="0.3">
      <c r="A145" s="13" t="s">
        <v>348</v>
      </c>
      <c r="B145" s="12" t="s">
        <v>152</v>
      </c>
      <c r="C145" s="12" t="s">
        <v>349</v>
      </c>
      <c r="D145" s="12" t="s">
        <v>350</v>
      </c>
      <c r="E145" s="12" t="s">
        <v>439</v>
      </c>
      <c r="G145" s="24">
        <v>1.36</v>
      </c>
      <c r="I145" s="15">
        <v>890.3</v>
      </c>
      <c r="AC145" s="12">
        <v>1.36</v>
      </c>
      <c r="AG145" s="45">
        <f t="shared" si="4"/>
        <v>1.36</v>
      </c>
      <c r="AU145" s="38">
        <f t="shared" si="3"/>
        <v>0</v>
      </c>
    </row>
    <row r="146" spans="1:47" s="12" customFormat="1" x14ac:dyDescent="0.3">
      <c r="A146" s="13" t="s">
        <v>348</v>
      </c>
      <c r="B146" s="12" t="s">
        <v>133</v>
      </c>
      <c r="C146" s="12" t="s">
        <v>351</v>
      </c>
      <c r="D146" s="12" t="s">
        <v>18</v>
      </c>
      <c r="E146" s="12" t="s">
        <v>442</v>
      </c>
      <c r="F146" s="12">
        <v>500</v>
      </c>
      <c r="I146" s="15">
        <v>1390.3</v>
      </c>
      <c r="AG146" s="45">
        <f t="shared" si="4"/>
        <v>0</v>
      </c>
      <c r="AH146" s="12">
        <v>500</v>
      </c>
      <c r="AU146" s="38">
        <f t="shared" si="3"/>
        <v>500</v>
      </c>
    </row>
    <row r="147" spans="1:47" s="12" customFormat="1" x14ac:dyDescent="0.3">
      <c r="A147" s="13" t="s">
        <v>352</v>
      </c>
      <c r="B147" s="12" t="s">
        <v>136</v>
      </c>
      <c r="C147" s="12">
        <v>500488</v>
      </c>
      <c r="E147" s="12" t="s">
        <v>442</v>
      </c>
      <c r="F147" s="12">
        <v>106.59</v>
      </c>
      <c r="I147" s="15">
        <v>1496.89</v>
      </c>
      <c r="AG147" s="45">
        <f t="shared" si="4"/>
        <v>0</v>
      </c>
      <c r="AN147" s="12">
        <v>70</v>
      </c>
      <c r="AQ147" s="12">
        <v>36.590000000000003</v>
      </c>
      <c r="AU147" s="38">
        <f t="shared" si="3"/>
        <v>106.59</v>
      </c>
    </row>
    <row r="148" spans="1:47" s="12" customFormat="1" x14ac:dyDescent="0.3">
      <c r="A148" s="13" t="s">
        <v>353</v>
      </c>
      <c r="B148" s="12" t="s">
        <v>133</v>
      </c>
      <c r="C148" s="12" t="s">
        <v>354</v>
      </c>
      <c r="D148" s="12" t="s">
        <v>355</v>
      </c>
      <c r="E148" s="12" t="s">
        <v>442</v>
      </c>
      <c r="F148" s="24">
        <v>324.39999999999998</v>
      </c>
      <c r="I148" s="15">
        <v>1821.29</v>
      </c>
      <c r="AG148" s="45">
        <f t="shared" si="4"/>
        <v>0</v>
      </c>
      <c r="AM148" s="12">
        <v>324.39999999999998</v>
      </c>
      <c r="AU148" s="38">
        <f t="shared" si="3"/>
        <v>324.39999999999998</v>
      </c>
    </row>
    <row r="149" spans="1:47" s="12" customFormat="1" x14ac:dyDescent="0.3">
      <c r="A149" s="13" t="s">
        <v>353</v>
      </c>
      <c r="B149" s="12" t="s">
        <v>133</v>
      </c>
      <c r="C149" s="12" t="s">
        <v>190</v>
      </c>
      <c r="D149" s="12" t="s">
        <v>355</v>
      </c>
      <c r="E149" s="12" t="s">
        <v>442</v>
      </c>
      <c r="F149" s="24">
        <v>131</v>
      </c>
      <c r="I149" s="15">
        <v>1952.29</v>
      </c>
      <c r="AG149" s="45">
        <f t="shared" si="4"/>
        <v>0</v>
      </c>
      <c r="AM149" s="12">
        <v>131</v>
      </c>
      <c r="AU149" s="38">
        <f t="shared" si="3"/>
        <v>131</v>
      </c>
    </row>
    <row r="150" spans="1:47" s="12" customFormat="1" x14ac:dyDescent="0.3">
      <c r="A150" s="13" t="s">
        <v>356</v>
      </c>
      <c r="B150" s="12" t="s">
        <v>133</v>
      </c>
      <c r="C150" s="12" t="s">
        <v>357</v>
      </c>
      <c r="D150" s="12" t="s">
        <v>358</v>
      </c>
      <c r="E150" s="12" t="s">
        <v>441</v>
      </c>
      <c r="G150" s="24">
        <v>197.46</v>
      </c>
      <c r="I150" s="15">
        <v>1754.83</v>
      </c>
      <c r="AA150" s="12">
        <v>164.55</v>
      </c>
      <c r="AF150" s="12">
        <v>32.909999999999997</v>
      </c>
      <c r="AG150" s="45">
        <f t="shared" si="4"/>
        <v>197.46</v>
      </c>
      <c r="AU150" s="38">
        <f t="shared" si="3"/>
        <v>0</v>
      </c>
    </row>
    <row r="151" spans="1:47" s="12" customFormat="1" x14ac:dyDescent="0.3">
      <c r="A151" s="13" t="s">
        <v>356</v>
      </c>
      <c r="B151" s="12" t="s">
        <v>133</v>
      </c>
      <c r="C151" s="12" t="s">
        <v>361</v>
      </c>
      <c r="D151" s="12" t="s">
        <v>359</v>
      </c>
      <c r="E151" s="12" t="s">
        <v>441</v>
      </c>
      <c r="G151" s="12">
        <v>32.26</v>
      </c>
      <c r="I151" s="15">
        <v>1722.57</v>
      </c>
      <c r="AB151" s="12">
        <v>32.26</v>
      </c>
      <c r="AG151" s="45">
        <f t="shared" si="4"/>
        <v>32.26</v>
      </c>
      <c r="AU151" s="38">
        <f t="shared" si="3"/>
        <v>0</v>
      </c>
    </row>
    <row r="152" spans="1:47" s="12" customFormat="1" x14ac:dyDescent="0.3">
      <c r="A152" s="13" t="s">
        <v>356</v>
      </c>
      <c r="B152" s="12" t="s">
        <v>133</v>
      </c>
      <c r="C152" s="12" t="s">
        <v>360</v>
      </c>
      <c r="D152" s="12" t="s">
        <v>359</v>
      </c>
      <c r="E152" s="12" t="s">
        <v>441</v>
      </c>
      <c r="G152" s="12">
        <v>50</v>
      </c>
      <c r="I152" s="15">
        <v>1672.57</v>
      </c>
      <c r="AB152" s="12">
        <v>50</v>
      </c>
      <c r="AG152" s="45">
        <f t="shared" si="4"/>
        <v>50</v>
      </c>
      <c r="AU152" s="38">
        <f t="shared" si="3"/>
        <v>0</v>
      </c>
    </row>
    <row r="153" spans="1:47" s="12" customFormat="1" x14ac:dyDescent="0.3">
      <c r="A153" s="13" t="s">
        <v>362</v>
      </c>
      <c r="B153" s="12" t="s">
        <v>133</v>
      </c>
      <c r="C153" s="12" t="s">
        <v>255</v>
      </c>
      <c r="D153" s="12" t="s">
        <v>363</v>
      </c>
      <c r="E153" s="12" t="s">
        <v>441</v>
      </c>
      <c r="G153" s="24">
        <v>516</v>
      </c>
      <c r="I153" s="15">
        <v>1156.57</v>
      </c>
      <c r="R153" s="12">
        <v>71</v>
      </c>
      <c r="Y153" s="12">
        <v>90</v>
      </c>
      <c r="Z153" s="12">
        <v>269</v>
      </c>
      <c r="AF153" s="12">
        <v>86</v>
      </c>
      <c r="AG153" s="45">
        <f t="shared" si="4"/>
        <v>516</v>
      </c>
      <c r="AU153" s="38">
        <f t="shared" si="3"/>
        <v>0</v>
      </c>
    </row>
    <row r="154" spans="1:47" s="12" customFormat="1" x14ac:dyDescent="0.3">
      <c r="A154" s="13" t="s">
        <v>362</v>
      </c>
      <c r="B154" s="12" t="s">
        <v>133</v>
      </c>
      <c r="C154" s="12" t="s">
        <v>361</v>
      </c>
      <c r="D154" s="12" t="s">
        <v>364</v>
      </c>
      <c r="E154" s="12" t="s">
        <v>441</v>
      </c>
      <c r="G154" s="12">
        <v>21.99</v>
      </c>
      <c r="I154" s="15">
        <v>1134.58</v>
      </c>
      <c r="R154" s="12">
        <v>18.32</v>
      </c>
      <c r="AF154" s="24">
        <v>3.67</v>
      </c>
      <c r="AG154" s="45">
        <f t="shared" si="4"/>
        <v>21.990000000000002</v>
      </c>
      <c r="AU154" s="38">
        <f t="shared" si="3"/>
        <v>0</v>
      </c>
    </row>
    <row r="155" spans="1:47" s="12" customFormat="1" x14ac:dyDescent="0.3">
      <c r="A155" s="13" t="s">
        <v>368</v>
      </c>
      <c r="B155" s="12" t="s">
        <v>152</v>
      </c>
      <c r="C155" s="12" t="s">
        <v>369</v>
      </c>
      <c r="D155" s="12" t="s">
        <v>130</v>
      </c>
      <c r="E155" s="12" t="s">
        <v>439</v>
      </c>
      <c r="G155" s="24">
        <v>62.26</v>
      </c>
      <c r="I155" s="15">
        <v>1072.32</v>
      </c>
      <c r="J155" s="12">
        <v>62.26</v>
      </c>
      <c r="AG155" s="45">
        <f t="shared" si="4"/>
        <v>62.26</v>
      </c>
      <c r="AU155" s="38">
        <f t="shared" si="3"/>
        <v>0</v>
      </c>
    </row>
    <row r="156" spans="1:47" s="12" customFormat="1" x14ac:dyDescent="0.3">
      <c r="A156" s="13" t="s">
        <v>368</v>
      </c>
      <c r="B156" s="12" t="s">
        <v>152</v>
      </c>
      <c r="C156" s="12" t="s">
        <v>312</v>
      </c>
      <c r="D156" s="12" t="s">
        <v>154</v>
      </c>
      <c r="E156" s="12" t="s">
        <v>439</v>
      </c>
      <c r="G156" s="24">
        <v>129.43</v>
      </c>
      <c r="I156" s="15">
        <v>942.89</v>
      </c>
      <c r="K156" s="12">
        <v>129.43</v>
      </c>
      <c r="AG156" s="45">
        <f t="shared" si="4"/>
        <v>129.43</v>
      </c>
      <c r="AU156" s="38">
        <f t="shared" si="3"/>
        <v>0</v>
      </c>
    </row>
    <row r="157" spans="1:47" s="12" customFormat="1" x14ac:dyDescent="0.3">
      <c r="A157" s="13" t="s">
        <v>368</v>
      </c>
      <c r="B157" s="12" t="s">
        <v>133</v>
      </c>
      <c r="C157" s="12" t="s">
        <v>385</v>
      </c>
      <c r="D157" s="12" t="s">
        <v>386</v>
      </c>
      <c r="E157" s="12" t="s">
        <v>441</v>
      </c>
      <c r="G157" s="24">
        <v>174.5</v>
      </c>
      <c r="I157" s="15">
        <v>816.58</v>
      </c>
      <c r="T157" s="12">
        <v>174.5</v>
      </c>
      <c r="AG157" s="45">
        <f t="shared" si="4"/>
        <v>174.5</v>
      </c>
      <c r="AU157" s="38">
        <f t="shared" si="3"/>
        <v>0</v>
      </c>
    </row>
    <row r="158" spans="1:47" s="12" customFormat="1" x14ac:dyDescent="0.3">
      <c r="A158" s="13" t="s">
        <v>368</v>
      </c>
      <c r="B158" s="12" t="s">
        <v>133</v>
      </c>
      <c r="C158" s="12" t="s">
        <v>388</v>
      </c>
      <c r="E158" s="12" t="s">
        <v>442</v>
      </c>
      <c r="F158" s="12">
        <v>48.19</v>
      </c>
      <c r="I158" s="15">
        <v>816.58</v>
      </c>
      <c r="AG158" s="45">
        <f t="shared" si="4"/>
        <v>0</v>
      </c>
      <c r="AM158" s="12">
        <v>48.19</v>
      </c>
      <c r="AU158" s="38">
        <f t="shared" si="3"/>
        <v>48.19</v>
      </c>
    </row>
    <row r="159" spans="1:47" s="12" customFormat="1" x14ac:dyDescent="0.3">
      <c r="A159" s="13" t="s">
        <v>389</v>
      </c>
      <c r="B159" s="12" t="s">
        <v>136</v>
      </c>
      <c r="C159" s="12">
        <v>500490</v>
      </c>
      <c r="E159" s="12" t="s">
        <v>442</v>
      </c>
      <c r="F159" s="24">
        <v>303.64</v>
      </c>
      <c r="I159" s="15">
        <v>1120.22</v>
      </c>
      <c r="AG159" s="45">
        <f t="shared" si="4"/>
        <v>0</v>
      </c>
      <c r="AH159" s="12">
        <v>2</v>
      </c>
      <c r="AN159" s="12">
        <v>30</v>
      </c>
      <c r="AR159" s="12">
        <v>271.60000000000002</v>
      </c>
      <c r="AU159" s="38">
        <f t="shared" si="3"/>
        <v>303.60000000000002</v>
      </c>
    </row>
    <row r="160" spans="1:47" s="12" customFormat="1" x14ac:dyDescent="0.3">
      <c r="A160" s="13" t="s">
        <v>390</v>
      </c>
      <c r="B160" s="12" t="s">
        <v>133</v>
      </c>
      <c r="C160" s="12" t="s">
        <v>263</v>
      </c>
      <c r="D160" s="12" t="s">
        <v>264</v>
      </c>
      <c r="E160" s="12" t="s">
        <v>441</v>
      </c>
      <c r="G160" s="24">
        <v>104.4</v>
      </c>
      <c r="I160" s="15">
        <v>1015.82</v>
      </c>
      <c r="X160" s="12">
        <v>87</v>
      </c>
      <c r="AF160" s="12">
        <v>17.399999999999999</v>
      </c>
      <c r="AG160" s="45">
        <f t="shared" si="4"/>
        <v>104.4</v>
      </c>
      <c r="AU160" s="38">
        <f t="shared" si="3"/>
        <v>0</v>
      </c>
    </row>
    <row r="161" spans="1:47" s="12" customFormat="1" x14ac:dyDescent="0.3">
      <c r="A161" s="13" t="s">
        <v>390</v>
      </c>
      <c r="B161" s="12" t="s">
        <v>133</v>
      </c>
      <c r="C161" s="12" t="s">
        <v>305</v>
      </c>
      <c r="D161" s="12" t="s">
        <v>391</v>
      </c>
      <c r="E161" s="12" t="s">
        <v>441</v>
      </c>
      <c r="G161" s="24">
        <v>52.61</v>
      </c>
      <c r="I161" s="15">
        <v>963.21</v>
      </c>
      <c r="X161" s="12">
        <v>52.61</v>
      </c>
      <c r="AG161" s="45">
        <f t="shared" si="4"/>
        <v>52.61</v>
      </c>
      <c r="AU161" s="38">
        <f t="shared" si="3"/>
        <v>0</v>
      </c>
    </row>
    <row r="162" spans="1:47" s="12" customFormat="1" x14ac:dyDescent="0.3">
      <c r="A162" s="13" t="s">
        <v>392</v>
      </c>
      <c r="B162" s="12" t="s">
        <v>97</v>
      </c>
      <c r="E162" s="12" t="s">
        <v>443</v>
      </c>
      <c r="H162" s="24">
        <v>2000</v>
      </c>
      <c r="I162" s="15">
        <v>2963.21</v>
      </c>
      <c r="AG162" s="45">
        <f t="shared" si="4"/>
        <v>0</v>
      </c>
      <c r="AU162" s="38">
        <f t="shared" si="3"/>
        <v>0</v>
      </c>
    </row>
    <row r="163" spans="1:47" s="12" customFormat="1" x14ac:dyDescent="0.3">
      <c r="A163" s="13" t="s">
        <v>392</v>
      </c>
      <c r="B163" s="12" t="s">
        <v>97</v>
      </c>
      <c r="C163" s="12" t="s">
        <v>393</v>
      </c>
      <c r="D163" s="12" t="s">
        <v>394</v>
      </c>
      <c r="E163" s="12" t="s">
        <v>443</v>
      </c>
      <c r="G163" s="24">
        <v>1000</v>
      </c>
      <c r="I163" s="15">
        <v>1963.21</v>
      </c>
      <c r="AG163" s="45">
        <v>1000</v>
      </c>
      <c r="AU163" s="38">
        <f t="shared" si="3"/>
        <v>0</v>
      </c>
    </row>
    <row r="164" spans="1:47" s="12" customFormat="1" x14ac:dyDescent="0.3">
      <c r="A164" s="13" t="s">
        <v>392</v>
      </c>
      <c r="B164" s="12" t="s">
        <v>152</v>
      </c>
      <c r="C164" s="12" t="s">
        <v>349</v>
      </c>
      <c r="D164" s="12" t="s">
        <v>350</v>
      </c>
      <c r="E164" s="12" t="s">
        <v>439</v>
      </c>
      <c r="G164" s="24">
        <v>4.22</v>
      </c>
      <c r="I164" s="15">
        <v>1958.99</v>
      </c>
      <c r="N164" s="12">
        <v>4.22</v>
      </c>
      <c r="AG164" s="45">
        <f t="shared" si="4"/>
        <v>4.22</v>
      </c>
      <c r="AU164" s="38">
        <f t="shared" si="3"/>
        <v>0</v>
      </c>
    </row>
    <row r="165" spans="1:47" s="12" customFormat="1" x14ac:dyDescent="0.3">
      <c r="A165" s="13" t="s">
        <v>401</v>
      </c>
      <c r="B165" s="12" t="s">
        <v>152</v>
      </c>
      <c r="C165" s="12" t="s">
        <v>129</v>
      </c>
      <c r="D165" s="12" t="s">
        <v>161</v>
      </c>
      <c r="G165" s="12">
        <v>62.26</v>
      </c>
      <c r="I165" s="15">
        <v>1896.73</v>
      </c>
      <c r="J165" s="12">
        <v>62.26</v>
      </c>
      <c r="AG165" s="45">
        <f t="shared" si="4"/>
        <v>62.26</v>
      </c>
      <c r="AU165" s="38">
        <f t="shared" si="3"/>
        <v>0</v>
      </c>
    </row>
    <row r="166" spans="1:47" s="12" customFormat="1" x14ac:dyDescent="0.3">
      <c r="A166" s="13" t="s">
        <v>401</v>
      </c>
      <c r="B166" s="12" t="s">
        <v>136</v>
      </c>
      <c r="C166" s="12" t="s">
        <v>354</v>
      </c>
      <c r="F166" s="12">
        <v>133.71</v>
      </c>
      <c r="I166" s="15">
        <v>2030.44</v>
      </c>
      <c r="AG166" s="45">
        <f t="shared" si="4"/>
        <v>0</v>
      </c>
      <c r="AQ166" s="12">
        <v>133.71</v>
      </c>
      <c r="AU166" s="38">
        <f t="shared" si="3"/>
        <v>133.71</v>
      </c>
    </row>
    <row r="167" spans="1:47" s="12" customFormat="1" x14ac:dyDescent="0.3">
      <c r="A167" s="13" t="s">
        <v>401</v>
      </c>
      <c r="B167" s="12" t="s">
        <v>136</v>
      </c>
      <c r="C167" s="12">
        <v>500475</v>
      </c>
      <c r="F167" s="12">
        <v>72</v>
      </c>
      <c r="I167" s="15">
        <v>2102.44</v>
      </c>
      <c r="AG167" s="45">
        <f t="shared" si="4"/>
        <v>0</v>
      </c>
      <c r="AN167" s="12">
        <v>72</v>
      </c>
      <c r="AU167" s="38">
        <f t="shared" si="3"/>
        <v>72</v>
      </c>
    </row>
    <row r="168" spans="1:47" s="12" customFormat="1" x14ac:dyDescent="0.3">
      <c r="A168" s="13" t="s">
        <v>402</v>
      </c>
      <c r="B168" s="12" t="s">
        <v>97</v>
      </c>
      <c r="C168" s="12" t="s">
        <v>404</v>
      </c>
      <c r="H168" s="12">
        <v>9700</v>
      </c>
      <c r="I168" s="15">
        <v>11802.44</v>
      </c>
      <c r="AG168" s="45">
        <f t="shared" si="4"/>
        <v>0</v>
      </c>
      <c r="AU168" s="38">
        <f t="shared" si="3"/>
        <v>0</v>
      </c>
    </row>
    <row r="169" spans="1:47" s="12" customFormat="1" x14ac:dyDescent="0.3">
      <c r="A169" s="13" t="s">
        <v>402</v>
      </c>
      <c r="B169" s="12" t="s">
        <v>405</v>
      </c>
      <c r="C169" s="12" t="s">
        <v>393</v>
      </c>
      <c r="G169" s="12">
        <v>1500</v>
      </c>
      <c r="I169" s="15">
        <v>10302.44</v>
      </c>
      <c r="AD169" s="12">
        <v>1500</v>
      </c>
      <c r="AG169" s="45">
        <f t="shared" si="4"/>
        <v>1500</v>
      </c>
      <c r="AU169" s="38">
        <f t="shared" si="3"/>
        <v>0</v>
      </c>
    </row>
    <row r="170" spans="1:47" s="12" customFormat="1" x14ac:dyDescent="0.3">
      <c r="A170" s="13" t="s">
        <v>406</v>
      </c>
      <c r="B170" s="12" t="s">
        <v>136</v>
      </c>
      <c r="C170" s="12">
        <v>500492</v>
      </c>
      <c r="F170" s="12">
        <v>215.5</v>
      </c>
      <c r="I170" s="15">
        <v>10517.94</v>
      </c>
      <c r="AG170" s="45">
        <f t="shared" si="4"/>
        <v>0</v>
      </c>
      <c r="AN170" s="12">
        <v>45</v>
      </c>
      <c r="AO170" s="12">
        <v>37.5</v>
      </c>
      <c r="AR170" s="12">
        <v>133</v>
      </c>
      <c r="AU170" s="38">
        <f t="shared" si="3"/>
        <v>215.5</v>
      </c>
    </row>
    <row r="171" spans="1:47" s="12" customFormat="1" x14ac:dyDescent="0.3">
      <c r="A171" s="13" t="s">
        <v>407</v>
      </c>
      <c r="B171" s="12" t="s">
        <v>152</v>
      </c>
      <c r="C171" s="12" t="s">
        <v>153</v>
      </c>
      <c r="D171" s="12" t="s">
        <v>154</v>
      </c>
      <c r="G171" s="12">
        <v>32.35</v>
      </c>
      <c r="I171" s="15">
        <v>10485.59</v>
      </c>
      <c r="K171" s="12">
        <v>32.35</v>
      </c>
      <c r="AG171" s="45">
        <f t="shared" si="4"/>
        <v>32.35</v>
      </c>
      <c r="AU171" s="38">
        <f t="shared" si="3"/>
        <v>0</v>
      </c>
    </row>
    <row r="172" spans="1:47" s="12" customFormat="1" x14ac:dyDescent="0.3">
      <c r="A172" s="12" t="s">
        <v>407</v>
      </c>
      <c r="B172" s="12" t="s">
        <v>97</v>
      </c>
      <c r="C172" s="12" t="s">
        <v>403</v>
      </c>
      <c r="H172" s="12">
        <v>9907.0499999999993</v>
      </c>
      <c r="I172" s="12">
        <v>20392.64</v>
      </c>
      <c r="AG172" s="45">
        <f>SUM(J172:AF172)</f>
        <v>0</v>
      </c>
      <c r="AU172" s="38">
        <f>SUM(AH172:AT172)</f>
        <v>0</v>
      </c>
    </row>
    <row r="173" spans="1:47" s="12" customFormat="1" x14ac:dyDescent="0.3">
      <c r="A173" s="12" t="s">
        <v>407</v>
      </c>
      <c r="B173" s="12" t="s">
        <v>136</v>
      </c>
      <c r="C173" s="12">
        <v>500491</v>
      </c>
      <c r="F173" s="12">
        <v>204.05</v>
      </c>
      <c r="I173" s="12">
        <v>20596.689999999999</v>
      </c>
      <c r="AG173" s="45">
        <f t="shared" ref="AG173:AG186" si="6">SUM(J173:AF173)</f>
        <v>0</v>
      </c>
      <c r="AN173" s="12">
        <v>90</v>
      </c>
      <c r="AQ173" s="12">
        <v>114.05</v>
      </c>
      <c r="AU173" s="38">
        <f t="shared" si="3"/>
        <v>204.05</v>
      </c>
    </row>
    <row r="174" spans="1:47" s="12" customFormat="1" x14ac:dyDescent="0.3">
      <c r="A174" s="12" t="s">
        <v>408</v>
      </c>
      <c r="B174" s="12" t="s">
        <v>133</v>
      </c>
      <c r="C174" s="12" t="s">
        <v>409</v>
      </c>
      <c r="D174" s="12" t="s">
        <v>417</v>
      </c>
      <c r="E174" s="12" t="s">
        <v>440</v>
      </c>
      <c r="G174" s="12">
        <v>94.8</v>
      </c>
      <c r="I174" s="12">
        <v>20501.89</v>
      </c>
      <c r="AB174" s="12">
        <v>79</v>
      </c>
      <c r="AF174" s="24">
        <v>15.8</v>
      </c>
      <c r="AG174" s="45">
        <f t="shared" si="6"/>
        <v>94.8</v>
      </c>
      <c r="AU174" s="38">
        <f t="shared" ref="AU174:AU186" si="7">SUM(AH174:AT174)</f>
        <v>0</v>
      </c>
    </row>
    <row r="175" spans="1:47" s="12" customFormat="1" x14ac:dyDescent="0.3">
      <c r="A175" s="12" t="s">
        <v>408</v>
      </c>
      <c r="B175" s="12" t="s">
        <v>97</v>
      </c>
      <c r="C175" s="12" t="s">
        <v>410</v>
      </c>
      <c r="G175" s="12">
        <v>5000</v>
      </c>
      <c r="I175" s="12">
        <v>15501.89</v>
      </c>
      <c r="AG175" s="45">
        <v>5000</v>
      </c>
      <c r="AU175" s="38">
        <f t="shared" si="7"/>
        <v>0</v>
      </c>
    </row>
    <row r="176" spans="1:47" s="12" customFormat="1" x14ac:dyDescent="0.3">
      <c r="A176" s="12" t="s">
        <v>408</v>
      </c>
      <c r="B176" s="12" t="s">
        <v>133</v>
      </c>
      <c r="C176" s="12" t="s">
        <v>411</v>
      </c>
      <c r="D176" s="12" t="s">
        <v>412</v>
      </c>
      <c r="E176" s="12" t="s">
        <v>440</v>
      </c>
      <c r="G176" s="12">
        <v>490</v>
      </c>
      <c r="I176" s="12">
        <v>15011.89</v>
      </c>
      <c r="R176" s="12">
        <v>490</v>
      </c>
      <c r="AG176" s="45">
        <f t="shared" si="6"/>
        <v>490</v>
      </c>
      <c r="AU176" s="38">
        <f t="shared" si="7"/>
        <v>0</v>
      </c>
    </row>
    <row r="177" spans="1:47" s="12" customFormat="1" x14ac:dyDescent="0.3">
      <c r="A177" s="12" t="s">
        <v>408</v>
      </c>
      <c r="B177" s="12" t="s">
        <v>133</v>
      </c>
      <c r="C177" s="12" t="s">
        <v>263</v>
      </c>
      <c r="D177" s="12" t="s">
        <v>24</v>
      </c>
      <c r="E177" s="12" t="s">
        <v>440</v>
      </c>
      <c r="G177" s="12">
        <v>106.8</v>
      </c>
      <c r="I177" s="12">
        <v>14905.09</v>
      </c>
      <c r="X177" s="12">
        <v>89</v>
      </c>
      <c r="AF177" s="12">
        <v>17.8</v>
      </c>
      <c r="AG177" s="45">
        <f t="shared" si="6"/>
        <v>106.8</v>
      </c>
      <c r="AU177" s="38">
        <f t="shared" si="7"/>
        <v>0</v>
      </c>
    </row>
    <row r="178" spans="1:47" s="12" customFormat="1" x14ac:dyDescent="0.3">
      <c r="A178" s="12" t="s">
        <v>408</v>
      </c>
      <c r="B178" s="12" t="s">
        <v>133</v>
      </c>
      <c r="C178" s="12" t="s">
        <v>409</v>
      </c>
      <c r="D178" s="12" t="s">
        <v>416</v>
      </c>
      <c r="E178" s="12" t="s">
        <v>440</v>
      </c>
      <c r="G178" s="12">
        <v>63.97</v>
      </c>
      <c r="I178" s="12">
        <v>14841.12</v>
      </c>
      <c r="R178" s="12">
        <v>53.3</v>
      </c>
      <c r="AF178" s="24">
        <v>10.67</v>
      </c>
      <c r="AG178" s="45">
        <f t="shared" si="6"/>
        <v>63.97</v>
      </c>
      <c r="AU178" s="38">
        <f t="shared" si="7"/>
        <v>0</v>
      </c>
    </row>
    <row r="179" spans="1:47" s="12" customFormat="1" x14ac:dyDescent="0.3">
      <c r="A179" s="12" t="s">
        <v>408</v>
      </c>
      <c r="B179" s="12" t="s">
        <v>133</v>
      </c>
      <c r="C179" s="12" t="s">
        <v>303</v>
      </c>
      <c r="D179" s="12" t="s">
        <v>413</v>
      </c>
      <c r="E179" s="12" t="s">
        <v>440</v>
      </c>
      <c r="G179" s="12">
        <v>74.989999999999995</v>
      </c>
      <c r="I179" s="12">
        <v>14766.1</v>
      </c>
      <c r="X179" s="12">
        <v>62.49</v>
      </c>
      <c r="AF179" s="24">
        <v>12.5</v>
      </c>
      <c r="AG179" s="45">
        <f t="shared" si="6"/>
        <v>74.990000000000009</v>
      </c>
      <c r="AU179" s="38">
        <f t="shared" si="7"/>
        <v>0</v>
      </c>
    </row>
    <row r="180" spans="1:47" s="12" customFormat="1" x14ac:dyDescent="0.3">
      <c r="A180" s="12" t="s">
        <v>414</v>
      </c>
      <c r="B180" s="12" t="s">
        <v>152</v>
      </c>
      <c r="C180" s="12" t="s">
        <v>415</v>
      </c>
      <c r="D180" s="12" t="s">
        <v>350</v>
      </c>
      <c r="G180" s="12">
        <v>3.07</v>
      </c>
      <c r="I180" s="12">
        <v>14763.06</v>
      </c>
      <c r="N180" s="12">
        <v>3.07</v>
      </c>
      <c r="AG180" s="45">
        <f t="shared" si="6"/>
        <v>3.07</v>
      </c>
      <c r="AU180" s="38">
        <f t="shared" si="7"/>
        <v>0</v>
      </c>
    </row>
    <row r="181" spans="1:47" s="12" customFormat="1" x14ac:dyDescent="0.3">
      <c r="A181" s="12" t="s">
        <v>418</v>
      </c>
      <c r="B181" s="12" t="s">
        <v>97</v>
      </c>
      <c r="C181" s="12" t="s">
        <v>410</v>
      </c>
      <c r="G181" s="12">
        <v>6000</v>
      </c>
      <c r="I181" s="12">
        <v>8763.06</v>
      </c>
      <c r="AG181" s="45">
        <f t="shared" si="6"/>
        <v>0</v>
      </c>
      <c r="AU181" s="38">
        <f t="shared" si="7"/>
        <v>0</v>
      </c>
    </row>
    <row r="182" spans="1:47" s="12" customFormat="1" x14ac:dyDescent="0.3">
      <c r="A182" s="12" t="s">
        <v>418</v>
      </c>
      <c r="B182" s="12" t="s">
        <v>133</v>
      </c>
      <c r="C182" s="12" t="s">
        <v>409</v>
      </c>
      <c r="G182" s="12">
        <v>36.159999999999997</v>
      </c>
      <c r="I182" s="12">
        <v>8726.9</v>
      </c>
      <c r="AB182" s="12">
        <v>30.12</v>
      </c>
      <c r="AF182" s="12">
        <v>6.04</v>
      </c>
      <c r="AG182" s="45">
        <f t="shared" si="6"/>
        <v>36.160000000000004</v>
      </c>
      <c r="AU182" s="38">
        <f t="shared" si="7"/>
        <v>0</v>
      </c>
    </row>
    <row r="183" spans="1:47" s="12" customFormat="1" x14ac:dyDescent="0.3">
      <c r="A183" s="12" t="s">
        <v>418</v>
      </c>
      <c r="B183" s="12" t="s">
        <v>133</v>
      </c>
      <c r="C183" s="12" t="s">
        <v>255</v>
      </c>
      <c r="G183" s="12">
        <v>45.6</v>
      </c>
      <c r="I183" s="12">
        <v>8681.2999999999993</v>
      </c>
      <c r="R183" s="12">
        <v>38</v>
      </c>
      <c r="AF183" s="12">
        <v>7.6</v>
      </c>
      <c r="AG183" s="45">
        <f t="shared" si="6"/>
        <v>45.6</v>
      </c>
      <c r="AU183" s="38">
        <f t="shared" si="7"/>
        <v>0</v>
      </c>
    </row>
    <row r="184" spans="1:47" s="12" customFormat="1" x14ac:dyDescent="0.3">
      <c r="A184" s="12" t="s">
        <v>419</v>
      </c>
      <c r="B184" s="12" t="s">
        <v>136</v>
      </c>
      <c r="C184" s="12" t="s">
        <v>351</v>
      </c>
      <c r="D184" s="12" t="s">
        <v>21</v>
      </c>
      <c r="F184" s="12">
        <v>54</v>
      </c>
      <c r="I184" s="12">
        <v>8735.2999999999993</v>
      </c>
      <c r="AG184" s="45">
        <f t="shared" si="6"/>
        <v>0</v>
      </c>
      <c r="AO184" s="12">
        <v>54</v>
      </c>
      <c r="AU184" s="38">
        <f t="shared" si="7"/>
        <v>54</v>
      </c>
    </row>
    <row r="185" spans="1:47" s="12" customFormat="1" x14ac:dyDescent="0.3">
      <c r="A185" s="12" t="s">
        <v>420</v>
      </c>
      <c r="B185" s="12" t="s">
        <v>97</v>
      </c>
      <c r="C185" s="12" t="s">
        <v>410</v>
      </c>
      <c r="G185" s="12">
        <v>8000</v>
      </c>
      <c r="I185" s="12">
        <v>735.3</v>
      </c>
      <c r="AG185" s="45">
        <f t="shared" si="6"/>
        <v>0</v>
      </c>
      <c r="AU185" s="38">
        <f t="shared" si="7"/>
        <v>0</v>
      </c>
    </row>
    <row r="186" spans="1:47" s="12" customFormat="1" x14ac:dyDescent="0.3">
      <c r="A186" s="13" t="s">
        <v>420</v>
      </c>
      <c r="C186" s="12" t="s">
        <v>421</v>
      </c>
      <c r="G186" s="12">
        <v>735.3</v>
      </c>
      <c r="I186" s="15">
        <v>0</v>
      </c>
      <c r="AG186" s="45">
        <f t="shared" si="6"/>
        <v>0</v>
      </c>
      <c r="AU186" s="38">
        <f t="shared" si="7"/>
        <v>0</v>
      </c>
    </row>
    <row r="188" spans="1:47" x14ac:dyDescent="0.3">
      <c r="A188" s="66" t="s">
        <v>48</v>
      </c>
      <c r="B188" s="67"/>
      <c r="C188" s="67"/>
      <c r="D188" s="67"/>
      <c r="E188" s="67"/>
      <c r="F188" s="43">
        <f>SUM(F9:F186)</f>
        <v>11149.619999999999</v>
      </c>
      <c r="G188" s="70">
        <f>SUM(G9:G186)</f>
        <v>31030.409999999993</v>
      </c>
      <c r="H188" s="44">
        <v>2000</v>
      </c>
      <c r="I188" s="68"/>
      <c r="J188" s="42">
        <f t="shared" ref="J188:AF188" si="8">SUM(J9:J186)</f>
        <v>934.52</v>
      </c>
      <c r="K188" s="42">
        <f t="shared" si="8"/>
        <v>471.14</v>
      </c>
      <c r="L188" s="42">
        <f t="shared" si="8"/>
        <v>698.24</v>
      </c>
      <c r="M188" s="42">
        <f t="shared" si="8"/>
        <v>71</v>
      </c>
      <c r="N188" s="42">
        <f t="shared" si="8"/>
        <v>7.2899999999999991</v>
      </c>
      <c r="O188" s="42">
        <f t="shared" si="8"/>
        <v>164.67</v>
      </c>
      <c r="P188" s="42">
        <f t="shared" si="8"/>
        <v>760.76</v>
      </c>
      <c r="Q188" s="42">
        <f t="shared" si="8"/>
        <v>34.36</v>
      </c>
      <c r="R188" s="42">
        <f t="shared" si="8"/>
        <v>1207</v>
      </c>
      <c r="S188" s="42">
        <f t="shared" si="8"/>
        <v>0</v>
      </c>
      <c r="T188" s="42">
        <f t="shared" si="8"/>
        <v>174.5</v>
      </c>
      <c r="U188" s="42">
        <f t="shared" si="8"/>
        <v>534</v>
      </c>
      <c r="V188" s="42">
        <f t="shared" si="8"/>
        <v>620.70000000000005</v>
      </c>
      <c r="W188" s="42">
        <f t="shared" si="8"/>
        <v>1200</v>
      </c>
      <c r="X188" s="42">
        <f t="shared" si="8"/>
        <v>675.1</v>
      </c>
      <c r="Y188" s="42">
        <f t="shared" si="8"/>
        <v>90</v>
      </c>
      <c r="Z188" s="42">
        <f t="shared" si="8"/>
        <v>269</v>
      </c>
      <c r="AA188" s="42">
        <f t="shared" si="8"/>
        <v>164.55</v>
      </c>
      <c r="AB188" s="42">
        <f t="shared" si="8"/>
        <v>365.35</v>
      </c>
      <c r="AC188" s="42">
        <f t="shared" si="8"/>
        <v>1.36</v>
      </c>
      <c r="AD188" s="42">
        <f t="shared" si="8"/>
        <v>4500</v>
      </c>
      <c r="AE188" s="42">
        <f t="shared" si="8"/>
        <v>0</v>
      </c>
      <c r="AF188" s="67">
        <f t="shared" si="8"/>
        <v>402.87000000000006</v>
      </c>
      <c r="AG188" s="69">
        <f>SUM(AG10:AG186)</f>
        <v>17346.409999999996</v>
      </c>
      <c r="AH188" s="42">
        <f t="shared" ref="AH188:AU188" si="9">SUM(AH9:AH186)</f>
        <v>1402.76</v>
      </c>
      <c r="AI188" s="42">
        <f t="shared" si="9"/>
        <v>1272</v>
      </c>
      <c r="AJ188" s="42">
        <f t="shared" si="9"/>
        <v>49.21</v>
      </c>
      <c r="AK188" s="42">
        <f t="shared" si="9"/>
        <v>500</v>
      </c>
      <c r="AL188" s="42">
        <f t="shared" si="9"/>
        <v>0</v>
      </c>
      <c r="AM188" s="42">
        <f t="shared" si="9"/>
        <v>1424.19</v>
      </c>
      <c r="AN188" s="42">
        <f t="shared" si="9"/>
        <v>1437</v>
      </c>
      <c r="AO188" s="42">
        <f t="shared" si="9"/>
        <v>1413</v>
      </c>
      <c r="AP188" s="42">
        <f t="shared" si="9"/>
        <v>10</v>
      </c>
      <c r="AQ188" s="42">
        <f t="shared" si="9"/>
        <v>438.85</v>
      </c>
      <c r="AR188" s="42">
        <f t="shared" si="9"/>
        <v>1060.4299999999998</v>
      </c>
      <c r="AS188" s="42">
        <f t="shared" si="9"/>
        <v>1883.45</v>
      </c>
      <c r="AT188" s="42">
        <f t="shared" si="9"/>
        <v>309.99</v>
      </c>
      <c r="AU188" s="43">
        <f t="shared" si="9"/>
        <v>11200.88</v>
      </c>
    </row>
    <row r="189" spans="1:47" x14ac:dyDescent="0.3">
      <c r="A189" s="40" t="s">
        <v>49</v>
      </c>
      <c r="B189" s="41"/>
      <c r="C189" s="41"/>
      <c r="D189" s="41"/>
      <c r="E189" s="37"/>
      <c r="F189" s="37"/>
      <c r="G189" s="37"/>
      <c r="H189" s="37"/>
      <c r="I189" s="39"/>
      <c r="J189" s="37">
        <f t="shared" ref="J189:R189" si="10">J7-J188</f>
        <v>37.480000000000018</v>
      </c>
      <c r="K189" s="37">
        <f t="shared" si="10"/>
        <v>-171.14</v>
      </c>
      <c r="L189" s="37">
        <f t="shared" si="10"/>
        <v>27.759999999999991</v>
      </c>
      <c r="M189" s="37">
        <f t="shared" si="10"/>
        <v>29</v>
      </c>
      <c r="N189" s="37">
        <f t="shared" si="10"/>
        <v>-7.2899999999999991</v>
      </c>
      <c r="O189" s="37">
        <f t="shared" si="10"/>
        <v>5.3300000000000125</v>
      </c>
      <c r="P189" s="37"/>
      <c r="Q189" s="37">
        <f t="shared" si="10"/>
        <v>365.64</v>
      </c>
      <c r="R189" s="37">
        <f t="shared" si="10"/>
        <v>-607</v>
      </c>
      <c r="S189" s="37"/>
      <c r="T189" s="37"/>
      <c r="U189" s="37">
        <f t="shared" ref="U189:AB189" si="11">U7-U188</f>
        <v>-534</v>
      </c>
      <c r="V189" s="37">
        <f t="shared" si="11"/>
        <v>39.299999999999955</v>
      </c>
      <c r="W189" s="37">
        <f t="shared" si="11"/>
        <v>90</v>
      </c>
      <c r="X189" s="37">
        <f t="shared" si="11"/>
        <v>-153.10000000000002</v>
      </c>
      <c r="Y189" s="37">
        <f t="shared" si="11"/>
        <v>10</v>
      </c>
      <c r="Z189" s="37"/>
      <c r="AA189" s="37">
        <f t="shared" si="11"/>
        <v>-44.550000000000011</v>
      </c>
      <c r="AB189" s="37">
        <f t="shared" si="11"/>
        <v>-215.35000000000002</v>
      </c>
      <c r="AC189" s="37"/>
      <c r="AD189" s="37"/>
      <c r="AE189" s="37"/>
      <c r="AF189" s="37"/>
      <c r="AG189" s="37"/>
      <c r="AH189" s="37">
        <f>AH7-AH188</f>
        <v>-1402.76</v>
      </c>
      <c r="AI189" s="37">
        <f>AI7-AI188</f>
        <v>168</v>
      </c>
      <c r="AJ189" s="37">
        <f>AJ7-AJ188</f>
        <v>0</v>
      </c>
      <c r="AK189" s="37">
        <f>AK7-AK188</f>
        <v>-500</v>
      </c>
      <c r="AL189" s="37"/>
      <c r="AM189" s="37">
        <f t="shared" ref="AM189:AR189" si="12">AM7-AM188</f>
        <v>-824.19</v>
      </c>
      <c r="AN189" s="37">
        <f t="shared" si="12"/>
        <v>563</v>
      </c>
      <c r="AO189" s="37">
        <f t="shared" si="12"/>
        <v>437</v>
      </c>
      <c r="AP189" s="37">
        <f t="shared" si="12"/>
        <v>-10</v>
      </c>
      <c r="AQ189" s="37">
        <f t="shared" si="12"/>
        <v>161.14999999999998</v>
      </c>
      <c r="AR189" s="37">
        <f t="shared" si="12"/>
        <v>-160.42999999999984</v>
      </c>
      <c r="AS189" s="37"/>
      <c r="AT189" s="37">
        <f>AT7-AT188</f>
        <v>-159.99</v>
      </c>
      <c r="AU189" s="37"/>
    </row>
    <row r="190" spans="1:47" x14ac:dyDescent="0.3">
      <c r="A190" s="19"/>
      <c r="B190" s="26"/>
      <c r="C190" s="26"/>
      <c r="D190" s="26"/>
      <c r="I190" s="27"/>
    </row>
    <row r="191" spans="1:47" x14ac:dyDescent="0.3">
      <c r="A191" s="19"/>
      <c r="B191" s="26"/>
      <c r="C191" s="26"/>
      <c r="F191" t="s">
        <v>292</v>
      </c>
      <c r="I191" s="27"/>
    </row>
    <row r="192" spans="1:47" x14ac:dyDescent="0.3">
      <c r="A192" s="19"/>
      <c r="B192" s="26"/>
      <c r="C192" s="26"/>
      <c r="I192" s="27"/>
    </row>
    <row r="193" spans="1:9" x14ac:dyDescent="0.3">
      <c r="A193" s="19"/>
      <c r="B193" s="26"/>
      <c r="C193" s="26"/>
      <c r="I193" s="27"/>
    </row>
    <row r="194" spans="1:9" x14ac:dyDescent="0.3">
      <c r="A194" s="19"/>
      <c r="B194" s="26"/>
      <c r="C194" s="26"/>
      <c r="I194" s="27"/>
    </row>
    <row r="195" spans="1:9" x14ac:dyDescent="0.3">
      <c r="A195" s="19"/>
      <c r="B195" s="26"/>
      <c r="C195" s="26"/>
      <c r="I195" s="27"/>
    </row>
    <row r="196" spans="1:9" x14ac:dyDescent="0.3">
      <c r="A196" s="19"/>
      <c r="B196" s="26"/>
      <c r="I196" s="14"/>
    </row>
    <row r="197" spans="1:9" x14ac:dyDescent="0.3">
      <c r="A197" s="19"/>
      <c r="B197" s="26"/>
      <c r="I197" s="14"/>
    </row>
    <row r="198" spans="1:9" x14ac:dyDescent="0.3">
      <c r="A198" s="19"/>
      <c r="B198" s="26"/>
    </row>
    <row r="199" spans="1:9" x14ac:dyDescent="0.3">
      <c r="A199" s="19"/>
    </row>
    <row r="200" spans="1:9" x14ac:dyDescent="0.3">
      <c r="A200" s="19"/>
      <c r="I200" s="14"/>
    </row>
    <row r="201" spans="1:9" x14ac:dyDescent="0.3">
      <c r="A201" s="19"/>
      <c r="I201" s="14"/>
    </row>
    <row r="212" spans="1:47" x14ac:dyDescent="0.3">
      <c r="A212" s="30" t="s">
        <v>46</v>
      </c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>
        <f>SUM(AI8:AI211)</f>
        <v>2712</v>
      </c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>
        <f>SUM(AU8:AU211)</f>
        <v>22401.759999999998</v>
      </c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A050-0793-481B-A71A-F6A29ABFC851}">
  <dimension ref="A1:AU26"/>
  <sheetViews>
    <sheetView workbookViewId="0">
      <selection activeCell="N16" sqref="N16"/>
    </sheetView>
  </sheetViews>
  <sheetFormatPr defaultRowHeight="14.4" x14ac:dyDescent="0.3"/>
  <cols>
    <col min="3" max="3" width="17" customWidth="1"/>
    <col min="4" max="4" width="18.5546875" customWidth="1"/>
  </cols>
  <sheetData>
    <row r="1" spans="1:47" x14ac:dyDescent="0.3">
      <c r="A1" t="s">
        <v>0</v>
      </c>
      <c r="D1" t="s">
        <v>427</v>
      </c>
    </row>
    <row r="2" spans="1:47" x14ac:dyDescent="0.3">
      <c r="A2" t="s">
        <v>230</v>
      </c>
    </row>
    <row r="5" spans="1:47" x14ac:dyDescent="0.3">
      <c r="A5" t="s">
        <v>1</v>
      </c>
      <c r="J5" t="s">
        <v>8</v>
      </c>
      <c r="AH5" t="s">
        <v>2</v>
      </c>
    </row>
    <row r="6" spans="1:47" x14ac:dyDescent="0.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26</v>
      </c>
      <c r="G6" t="s">
        <v>8</v>
      </c>
      <c r="H6" t="s">
        <v>97</v>
      </c>
      <c r="I6" t="s">
        <v>9</v>
      </c>
      <c r="J6" t="s">
        <v>10</v>
      </c>
      <c r="K6" t="s">
        <v>11</v>
      </c>
      <c r="L6" t="s">
        <v>12</v>
      </c>
      <c r="M6" t="s">
        <v>13</v>
      </c>
      <c r="N6" t="s">
        <v>395</v>
      </c>
      <c r="O6" t="s">
        <v>35</v>
      </c>
      <c r="P6" t="s">
        <v>365</v>
      </c>
      <c r="Q6" t="s">
        <v>14</v>
      </c>
      <c r="R6" t="s">
        <v>55</v>
      </c>
      <c r="S6" t="s">
        <v>57</v>
      </c>
      <c r="T6" t="s">
        <v>387</v>
      </c>
      <c r="U6" t="s">
        <v>54</v>
      </c>
      <c r="V6" t="s">
        <v>59</v>
      </c>
      <c r="W6" t="s">
        <v>56</v>
      </c>
      <c r="X6" t="s">
        <v>25</v>
      </c>
      <c r="Y6" t="s">
        <v>62</v>
      </c>
      <c r="Z6" t="s">
        <v>367</v>
      </c>
      <c r="AA6" t="s">
        <v>15</v>
      </c>
      <c r="AB6" t="s">
        <v>34</v>
      </c>
      <c r="AC6" t="s">
        <v>366</v>
      </c>
      <c r="AD6" t="s">
        <v>38</v>
      </c>
      <c r="AE6" t="s">
        <v>16</v>
      </c>
      <c r="AF6" t="s">
        <v>64</v>
      </c>
      <c r="AG6" t="s">
        <v>17</v>
      </c>
      <c r="AH6" t="s">
        <v>18</v>
      </c>
      <c r="AI6" t="s">
        <v>39</v>
      </c>
      <c r="AJ6" t="s">
        <v>37</v>
      </c>
      <c r="AK6" t="s">
        <v>290</v>
      </c>
      <c r="AL6" t="s">
        <v>58</v>
      </c>
      <c r="AM6" t="s">
        <v>19</v>
      </c>
      <c r="AN6" t="s">
        <v>20</v>
      </c>
      <c r="AO6" t="s">
        <v>21</v>
      </c>
      <c r="AP6" t="s">
        <v>22</v>
      </c>
      <c r="AQ6" t="s">
        <v>23</v>
      </c>
      <c r="AR6" t="s">
        <v>24</v>
      </c>
      <c r="AS6" t="s">
        <v>60</v>
      </c>
      <c r="AT6" t="s">
        <v>36</v>
      </c>
      <c r="AU6" t="s">
        <v>47</v>
      </c>
    </row>
    <row r="7" spans="1:47" x14ac:dyDescent="0.3">
      <c r="A7" t="s">
        <v>33</v>
      </c>
      <c r="J7">
        <v>972</v>
      </c>
      <c r="K7">
        <v>300</v>
      </c>
      <c r="L7">
        <v>726</v>
      </c>
      <c r="M7">
        <v>100</v>
      </c>
      <c r="O7">
        <v>170</v>
      </c>
      <c r="Q7">
        <v>400</v>
      </c>
      <c r="R7">
        <v>600</v>
      </c>
      <c r="S7">
        <v>0</v>
      </c>
      <c r="T7">
        <v>0</v>
      </c>
      <c r="U7">
        <v>0</v>
      </c>
      <c r="V7">
        <v>660</v>
      </c>
      <c r="W7">
        <v>1290</v>
      </c>
      <c r="X7">
        <v>522</v>
      </c>
      <c r="Y7">
        <v>100</v>
      </c>
      <c r="AA7">
        <v>120</v>
      </c>
      <c r="AB7">
        <v>150</v>
      </c>
      <c r="AG7">
        <f>SUM(J7:AB7)</f>
        <v>6110</v>
      </c>
      <c r="AH7">
        <v>0</v>
      </c>
      <c r="AI7">
        <v>1440</v>
      </c>
      <c r="AJ7">
        <v>49.21</v>
      </c>
      <c r="AK7">
        <v>0</v>
      </c>
      <c r="AL7">
        <v>0</v>
      </c>
      <c r="AM7">
        <v>600</v>
      </c>
      <c r="AN7">
        <v>2000</v>
      </c>
      <c r="AO7">
        <v>1850</v>
      </c>
      <c r="AP7">
        <v>0</v>
      </c>
      <c r="AQ7">
        <v>600</v>
      </c>
      <c r="AR7">
        <v>900</v>
      </c>
      <c r="AS7">
        <v>1883</v>
      </c>
      <c r="AT7">
        <v>150</v>
      </c>
      <c r="AU7">
        <f>SUM(AH7:AT7)</f>
        <v>9472.2099999999991</v>
      </c>
    </row>
    <row r="8" spans="1:47" x14ac:dyDescent="0.3">
      <c r="A8" t="s">
        <v>392</v>
      </c>
      <c r="B8" t="s">
        <v>133</v>
      </c>
      <c r="C8" t="s">
        <v>428</v>
      </c>
      <c r="D8" t="s">
        <v>429</v>
      </c>
      <c r="F8">
        <v>1000</v>
      </c>
      <c r="I8">
        <v>1000</v>
      </c>
    </row>
    <row r="9" spans="1:47" x14ac:dyDescent="0.3">
      <c r="A9" t="s">
        <v>402</v>
      </c>
      <c r="B9" t="s">
        <v>133</v>
      </c>
      <c r="C9" t="s">
        <v>428</v>
      </c>
      <c r="D9" t="s">
        <v>429</v>
      </c>
      <c r="F9">
        <v>1500</v>
      </c>
      <c r="I9">
        <v>2500</v>
      </c>
    </row>
    <row r="10" spans="1:47" x14ac:dyDescent="0.3">
      <c r="A10" t="s">
        <v>402</v>
      </c>
      <c r="B10" t="s">
        <v>405</v>
      </c>
      <c r="C10" t="s">
        <v>262</v>
      </c>
      <c r="H10">
        <v>2000</v>
      </c>
      <c r="I10">
        <v>500</v>
      </c>
      <c r="AG10">
        <f>SUM(J10:AF10)</f>
        <v>0</v>
      </c>
    </row>
    <row r="11" spans="1:47" x14ac:dyDescent="0.3">
      <c r="A11" t="s">
        <v>426</v>
      </c>
      <c r="B11" t="s">
        <v>136</v>
      </c>
      <c r="C11" t="s">
        <v>430</v>
      </c>
      <c r="D11" t="s">
        <v>438</v>
      </c>
      <c r="F11">
        <v>147.94999999999999</v>
      </c>
      <c r="I11">
        <v>647.95000000000005</v>
      </c>
      <c r="AG11">
        <f t="shared" ref="AG11:AG12" si="0">SUM(J11:AF11)</f>
        <v>0</v>
      </c>
      <c r="AR11">
        <v>147.94999999999999</v>
      </c>
      <c r="AU11">
        <f>SUM(AH11:AT11)</f>
        <v>147.94999999999999</v>
      </c>
    </row>
    <row r="12" spans="1:47" x14ac:dyDescent="0.3">
      <c r="A12" t="s">
        <v>431</v>
      </c>
      <c r="B12" t="s">
        <v>133</v>
      </c>
      <c r="C12" t="s">
        <v>428</v>
      </c>
      <c r="D12" t="s">
        <v>429</v>
      </c>
      <c r="F12">
        <v>5000</v>
      </c>
      <c r="I12">
        <v>5647.95</v>
      </c>
      <c r="AG12">
        <f t="shared" si="0"/>
        <v>0</v>
      </c>
      <c r="AU12">
        <f t="shared" ref="AU12" si="1">SUM(AH12:AT12)</f>
        <v>0</v>
      </c>
    </row>
    <row r="13" spans="1:47" x14ac:dyDescent="0.3">
      <c r="A13" t="s">
        <v>418</v>
      </c>
      <c r="B13" t="s">
        <v>405</v>
      </c>
      <c r="C13" t="s">
        <v>262</v>
      </c>
      <c r="D13" t="s">
        <v>97</v>
      </c>
      <c r="H13">
        <v>5000</v>
      </c>
      <c r="I13">
        <v>647.95000000000005</v>
      </c>
    </row>
    <row r="14" spans="1:47" x14ac:dyDescent="0.3">
      <c r="A14" t="s">
        <v>418</v>
      </c>
      <c r="B14" t="s">
        <v>133</v>
      </c>
      <c r="C14" t="s">
        <v>428</v>
      </c>
      <c r="D14" t="s">
        <v>97</v>
      </c>
      <c r="F14">
        <v>6000</v>
      </c>
      <c r="I14">
        <v>6647.95</v>
      </c>
    </row>
    <row r="15" spans="1:47" x14ac:dyDescent="0.3">
      <c r="A15" t="s">
        <v>432</v>
      </c>
      <c r="B15" t="s">
        <v>133</v>
      </c>
      <c r="C15" t="s">
        <v>433</v>
      </c>
      <c r="D15" t="s">
        <v>434</v>
      </c>
      <c r="F15">
        <v>321.77999999999997</v>
      </c>
      <c r="I15">
        <v>6969.73</v>
      </c>
    </row>
    <row r="16" spans="1:47" x14ac:dyDescent="0.3">
      <c r="A16" t="s">
        <v>435</v>
      </c>
      <c r="B16" t="s">
        <v>133</v>
      </c>
      <c r="C16" t="s">
        <v>428</v>
      </c>
      <c r="D16" t="s">
        <v>429</v>
      </c>
      <c r="F16">
        <v>8000</v>
      </c>
      <c r="I16">
        <v>14969.73</v>
      </c>
    </row>
    <row r="17" spans="1:9" x14ac:dyDescent="0.3">
      <c r="A17" t="s">
        <v>436</v>
      </c>
      <c r="B17" t="s">
        <v>405</v>
      </c>
      <c r="C17" t="s">
        <v>262</v>
      </c>
      <c r="H17">
        <v>13500</v>
      </c>
      <c r="I17">
        <v>1469.73</v>
      </c>
    </row>
    <row r="18" spans="1:9" x14ac:dyDescent="0.3">
      <c r="A18" t="s">
        <v>436</v>
      </c>
      <c r="B18" t="s">
        <v>133</v>
      </c>
      <c r="C18" t="s">
        <v>282</v>
      </c>
      <c r="D18" t="s">
        <v>125</v>
      </c>
      <c r="G18">
        <v>79.5</v>
      </c>
      <c r="I18" s="29">
        <v>1390.23</v>
      </c>
    </row>
    <row r="20" spans="1:9" x14ac:dyDescent="0.3">
      <c r="F20">
        <f>SUM(F8:F19)</f>
        <v>21969.730000000003</v>
      </c>
      <c r="G20">
        <f>SUM(G8:G19)</f>
        <v>79.5</v>
      </c>
    </row>
    <row r="22" spans="1:9" x14ac:dyDescent="0.3">
      <c r="A22" t="s">
        <v>437</v>
      </c>
    </row>
    <row r="23" spans="1:9" x14ac:dyDescent="0.3">
      <c r="A23" t="s">
        <v>402</v>
      </c>
      <c r="B23" t="s">
        <v>97</v>
      </c>
      <c r="F23">
        <v>2000</v>
      </c>
    </row>
    <row r="24" spans="1:9" x14ac:dyDescent="0.3">
      <c r="A24" t="s">
        <v>418</v>
      </c>
      <c r="B24" t="s">
        <v>97</v>
      </c>
      <c r="F24">
        <v>5000</v>
      </c>
    </row>
    <row r="25" spans="1:9" x14ac:dyDescent="0.3">
      <c r="A25" t="s">
        <v>436</v>
      </c>
      <c r="B25" t="s">
        <v>97</v>
      </c>
      <c r="F25">
        <v>13500</v>
      </c>
    </row>
    <row r="26" spans="1:9" x14ac:dyDescent="0.3">
      <c r="I26" s="29">
        <v>20500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16EE4-8A36-4A42-A759-A9893299AFE0}">
  <dimension ref="A1:H24"/>
  <sheetViews>
    <sheetView workbookViewId="0">
      <selection activeCell="F24" sqref="F24"/>
    </sheetView>
  </sheetViews>
  <sheetFormatPr defaultRowHeight="14.4" x14ac:dyDescent="0.3"/>
  <cols>
    <col min="1" max="1" width="10.5546875" bestFit="1" customWidth="1"/>
    <col min="2" max="2" width="18.88671875" customWidth="1"/>
    <col min="4" max="4" width="11" customWidth="1"/>
    <col min="5" max="5" width="22.77734375" customWidth="1"/>
    <col min="6" max="6" width="17.88671875" customWidth="1"/>
  </cols>
  <sheetData>
    <row r="1" spans="1:8" x14ac:dyDescent="0.3">
      <c r="A1" t="s">
        <v>128</v>
      </c>
    </row>
    <row r="2" spans="1:8" x14ac:dyDescent="0.3">
      <c r="C2" t="s">
        <v>29</v>
      </c>
      <c r="D2" t="s">
        <v>30</v>
      </c>
      <c r="E2" t="s">
        <v>425</v>
      </c>
      <c r="F2" t="s">
        <v>31</v>
      </c>
      <c r="G2" t="s">
        <v>32</v>
      </c>
    </row>
    <row r="3" spans="1:8" x14ac:dyDescent="0.3">
      <c r="A3" s="19">
        <v>45748</v>
      </c>
      <c r="B3" t="s">
        <v>28</v>
      </c>
      <c r="G3">
        <v>18472.39</v>
      </c>
    </row>
    <row r="4" spans="1:8" x14ac:dyDescent="0.3">
      <c r="A4" s="19" t="s">
        <v>178</v>
      </c>
      <c r="B4" t="s">
        <v>181</v>
      </c>
      <c r="C4">
        <v>15.18</v>
      </c>
      <c r="G4">
        <v>18487.57</v>
      </c>
      <c r="H4" t="s">
        <v>201</v>
      </c>
    </row>
    <row r="5" spans="1:8" x14ac:dyDescent="0.3">
      <c r="A5" s="19" t="s">
        <v>179</v>
      </c>
      <c r="B5" t="s">
        <v>181</v>
      </c>
      <c r="C5">
        <v>12.66</v>
      </c>
      <c r="G5">
        <v>18500.23</v>
      </c>
      <c r="H5" t="s">
        <v>212</v>
      </c>
    </row>
    <row r="6" spans="1:8" x14ac:dyDescent="0.3">
      <c r="A6" s="19" t="s">
        <v>180</v>
      </c>
      <c r="B6" t="s">
        <v>181</v>
      </c>
      <c r="C6">
        <v>12.32</v>
      </c>
      <c r="G6">
        <v>18512.55</v>
      </c>
      <c r="H6" t="s">
        <v>212</v>
      </c>
    </row>
    <row r="7" spans="1:8" x14ac:dyDescent="0.3">
      <c r="A7" s="19" t="s">
        <v>172</v>
      </c>
      <c r="B7" t="s">
        <v>97</v>
      </c>
      <c r="E7">
        <v>2000</v>
      </c>
      <c r="G7">
        <v>20512.55</v>
      </c>
      <c r="H7" t="s">
        <v>213</v>
      </c>
    </row>
    <row r="8" spans="1:8" x14ac:dyDescent="0.3">
      <c r="A8" s="19" t="s">
        <v>227</v>
      </c>
      <c r="B8" t="s">
        <v>228</v>
      </c>
      <c r="C8">
        <v>11.23</v>
      </c>
      <c r="G8">
        <v>20523.78</v>
      </c>
    </row>
    <row r="9" spans="1:8" x14ac:dyDescent="0.3">
      <c r="A9" s="19" t="s">
        <v>229</v>
      </c>
      <c r="B9" t="s">
        <v>228</v>
      </c>
      <c r="C9">
        <v>12.99</v>
      </c>
      <c r="G9">
        <v>20536.77</v>
      </c>
    </row>
    <row r="10" spans="1:8" x14ac:dyDescent="0.3">
      <c r="A10" s="19" t="s">
        <v>284</v>
      </c>
      <c r="B10" t="s">
        <v>228</v>
      </c>
      <c r="C10">
        <v>11.37</v>
      </c>
      <c r="G10">
        <v>20548.14</v>
      </c>
    </row>
    <row r="11" spans="1:8" x14ac:dyDescent="0.3">
      <c r="A11" s="19" t="s">
        <v>261</v>
      </c>
      <c r="B11" t="s">
        <v>97</v>
      </c>
      <c r="E11">
        <v>1000</v>
      </c>
      <c r="G11">
        <v>21548.14</v>
      </c>
    </row>
    <row r="12" spans="1:8" x14ac:dyDescent="0.3">
      <c r="A12" s="19" t="s">
        <v>285</v>
      </c>
      <c r="B12" t="s">
        <v>228</v>
      </c>
      <c r="C12">
        <v>10.43</v>
      </c>
      <c r="G12">
        <v>21558.57</v>
      </c>
    </row>
    <row r="13" spans="1:8" x14ac:dyDescent="0.3">
      <c r="A13" s="19" t="s">
        <v>300</v>
      </c>
      <c r="B13" t="s">
        <v>181</v>
      </c>
      <c r="C13">
        <v>11.34</v>
      </c>
      <c r="G13">
        <v>21569.91</v>
      </c>
    </row>
    <row r="14" spans="1:8" x14ac:dyDescent="0.3">
      <c r="A14" s="19" t="s">
        <v>319</v>
      </c>
      <c r="B14" t="s">
        <v>228</v>
      </c>
      <c r="C14">
        <v>10.28</v>
      </c>
      <c r="G14">
        <v>21580.19</v>
      </c>
    </row>
    <row r="15" spans="1:8" x14ac:dyDescent="0.3">
      <c r="A15" s="19" t="s">
        <v>370</v>
      </c>
      <c r="B15" t="s">
        <v>228</v>
      </c>
      <c r="C15">
        <v>11</v>
      </c>
      <c r="G15">
        <v>21591.19</v>
      </c>
    </row>
    <row r="16" spans="1:8" x14ac:dyDescent="0.3">
      <c r="A16" s="19" t="s">
        <v>400</v>
      </c>
      <c r="B16" t="s">
        <v>228</v>
      </c>
      <c r="C16">
        <v>9.76</v>
      </c>
      <c r="G16">
        <v>21600.95</v>
      </c>
    </row>
    <row r="17" spans="1:7" x14ac:dyDescent="0.3">
      <c r="A17" s="19"/>
    </row>
    <row r="18" spans="1:7" x14ac:dyDescent="0.3">
      <c r="A18" s="19" t="s">
        <v>392</v>
      </c>
      <c r="F18">
        <v>2000</v>
      </c>
      <c r="G18">
        <v>19600.95</v>
      </c>
    </row>
    <row r="19" spans="1:7" x14ac:dyDescent="0.3">
      <c r="A19" s="19" t="s">
        <v>402</v>
      </c>
      <c r="F19">
        <v>9700</v>
      </c>
      <c r="G19">
        <v>9900.9500000000007</v>
      </c>
    </row>
    <row r="20" spans="1:7" x14ac:dyDescent="0.3">
      <c r="A20" s="19" t="s">
        <v>426</v>
      </c>
      <c r="B20" t="s">
        <v>228</v>
      </c>
      <c r="C20">
        <v>6.1</v>
      </c>
      <c r="G20">
        <v>9907.0499999999993</v>
      </c>
    </row>
    <row r="21" spans="1:7" x14ac:dyDescent="0.3">
      <c r="A21" t="s">
        <v>407</v>
      </c>
      <c r="B21" t="s">
        <v>423</v>
      </c>
      <c r="C21" t="s">
        <v>424</v>
      </c>
      <c r="F21">
        <v>9907.0499999999993</v>
      </c>
    </row>
    <row r="24" spans="1:7" x14ac:dyDescent="0.3">
      <c r="A24" t="s">
        <v>61</v>
      </c>
      <c r="B24" t="s">
        <v>53</v>
      </c>
      <c r="C24">
        <f>SUM(C4:C23)</f>
        <v>134.66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64D2-5E29-4448-8C81-D072598483CC}">
  <dimension ref="A1:O24"/>
  <sheetViews>
    <sheetView topLeftCell="A4" workbookViewId="0">
      <selection activeCell="E6" sqref="E6"/>
    </sheetView>
  </sheetViews>
  <sheetFormatPr defaultRowHeight="14.4" x14ac:dyDescent="0.3"/>
  <cols>
    <col min="2" max="2" width="17.44140625" customWidth="1"/>
    <col min="3" max="3" width="20" customWidth="1"/>
    <col min="4" max="4" width="7" customWidth="1"/>
  </cols>
  <sheetData>
    <row r="1" spans="1:15" x14ac:dyDescent="0.3">
      <c r="A1" t="s">
        <v>371</v>
      </c>
    </row>
    <row r="2" spans="1:15" x14ac:dyDescent="0.3">
      <c r="A2" s="29" t="s">
        <v>372</v>
      </c>
    </row>
    <row r="3" spans="1:15" x14ac:dyDescent="0.3">
      <c r="A3" s="81" t="s">
        <v>381</v>
      </c>
      <c r="B3" s="82"/>
      <c r="C3" s="82"/>
      <c r="D3" s="82"/>
      <c r="E3" s="82"/>
      <c r="F3" s="82"/>
      <c r="G3" s="83"/>
      <c r="H3" s="84" t="s">
        <v>8</v>
      </c>
      <c r="I3" s="85"/>
      <c r="J3" s="85"/>
      <c r="K3" s="86"/>
      <c r="L3" s="84" t="s">
        <v>26</v>
      </c>
      <c r="M3" s="85"/>
      <c r="N3" s="85"/>
      <c r="O3" s="86"/>
    </row>
    <row r="4" spans="1:15" ht="28.8" x14ac:dyDescent="0.3">
      <c r="A4" s="76" t="s">
        <v>373</v>
      </c>
      <c r="B4" s="76" t="s">
        <v>374</v>
      </c>
      <c r="C4" s="76" t="s">
        <v>6</v>
      </c>
      <c r="D4" s="77" t="s">
        <v>380</v>
      </c>
      <c r="E4" s="76" t="s">
        <v>8</v>
      </c>
      <c r="F4" s="76" t="s">
        <v>26</v>
      </c>
      <c r="G4" s="76" t="s">
        <v>9</v>
      </c>
      <c r="H4" s="76" t="s">
        <v>14</v>
      </c>
      <c r="I4" s="76" t="s">
        <v>375</v>
      </c>
      <c r="J4" s="76" t="s">
        <v>63</v>
      </c>
      <c r="K4" s="76" t="s">
        <v>376</v>
      </c>
      <c r="L4" s="76" t="s">
        <v>18</v>
      </c>
      <c r="M4" s="77" t="s">
        <v>377</v>
      </c>
      <c r="N4" s="77" t="s">
        <v>378</v>
      </c>
      <c r="O4" s="77" t="s">
        <v>379</v>
      </c>
    </row>
    <row r="5" spans="1:1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76"/>
      <c r="L5" s="12"/>
      <c r="M5" s="12"/>
      <c r="N5" s="12"/>
      <c r="O5" s="76"/>
    </row>
    <row r="6" spans="1:15" x14ac:dyDescent="0.3">
      <c r="A6" s="12" t="s">
        <v>382</v>
      </c>
      <c r="B6" s="12" t="s">
        <v>383</v>
      </c>
      <c r="C6" s="12" t="s">
        <v>384</v>
      </c>
      <c r="D6" s="12"/>
      <c r="E6" s="12"/>
      <c r="F6" s="12">
        <v>200</v>
      </c>
      <c r="G6" s="12"/>
      <c r="H6" s="12"/>
      <c r="I6" s="12"/>
      <c r="J6" s="12"/>
      <c r="K6" s="76">
        <f>SUM(H6:J6)</f>
        <v>0</v>
      </c>
      <c r="L6" s="12">
        <v>200</v>
      </c>
      <c r="M6" s="12"/>
      <c r="N6" s="12"/>
      <c r="O6" s="76">
        <f>SUM(L6:N6)</f>
        <v>200</v>
      </c>
    </row>
    <row r="7" spans="1:15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76">
        <f t="shared" ref="K7:K23" si="0">SUM(H7:J7)</f>
        <v>0</v>
      </c>
      <c r="L7" s="12"/>
      <c r="M7" s="12"/>
      <c r="N7" s="12"/>
      <c r="O7" s="76"/>
    </row>
    <row r="8" spans="1:15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76">
        <f t="shared" si="0"/>
        <v>0</v>
      </c>
      <c r="L8" s="12"/>
      <c r="M8" s="12"/>
      <c r="N8" s="12"/>
      <c r="O8" s="76"/>
    </row>
    <row r="9" spans="1:15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76">
        <f t="shared" si="0"/>
        <v>0</v>
      </c>
      <c r="L9" s="12"/>
      <c r="M9" s="12"/>
      <c r="N9" s="12"/>
      <c r="O9" s="76"/>
    </row>
    <row r="10" spans="1:1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76">
        <f t="shared" si="0"/>
        <v>0</v>
      </c>
      <c r="L10" s="12"/>
      <c r="M10" s="12"/>
      <c r="N10" s="12"/>
      <c r="O10" s="76"/>
    </row>
    <row r="11" spans="1:15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76">
        <f t="shared" si="0"/>
        <v>0</v>
      </c>
      <c r="L11" s="12"/>
      <c r="M11" s="12"/>
      <c r="N11" s="12"/>
      <c r="O11" s="76"/>
    </row>
    <row r="12" spans="1:15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76">
        <f t="shared" si="0"/>
        <v>0</v>
      </c>
      <c r="L12" s="12"/>
      <c r="M12" s="12"/>
      <c r="N12" s="12"/>
      <c r="O12" s="76"/>
    </row>
    <row r="13" spans="1:1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76">
        <f t="shared" si="0"/>
        <v>0</v>
      </c>
      <c r="L13" s="12"/>
      <c r="M13" s="12"/>
      <c r="N13" s="12"/>
      <c r="O13" s="76"/>
    </row>
    <row r="14" spans="1:15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76">
        <f t="shared" si="0"/>
        <v>0</v>
      </c>
      <c r="L14" s="12"/>
      <c r="M14" s="12"/>
      <c r="N14" s="12"/>
      <c r="O14" s="76"/>
    </row>
    <row r="15" spans="1:15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76">
        <f t="shared" si="0"/>
        <v>0</v>
      </c>
      <c r="L15" s="12"/>
      <c r="M15" s="12"/>
      <c r="N15" s="12"/>
      <c r="O15" s="76"/>
    </row>
    <row r="16" spans="1:15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76">
        <f t="shared" si="0"/>
        <v>0</v>
      </c>
      <c r="L16" s="12"/>
      <c r="M16" s="12"/>
      <c r="N16" s="12"/>
      <c r="O16" s="76"/>
    </row>
    <row r="17" spans="1:15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76">
        <f t="shared" si="0"/>
        <v>0</v>
      </c>
      <c r="L17" s="12"/>
      <c r="M17" s="12"/>
      <c r="N17" s="12"/>
      <c r="O17" s="76"/>
    </row>
    <row r="18" spans="1:1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76">
        <f t="shared" si="0"/>
        <v>0</v>
      </c>
      <c r="L18" s="12"/>
      <c r="M18" s="12"/>
      <c r="N18" s="12"/>
      <c r="O18" s="76"/>
    </row>
    <row r="19" spans="1:1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76">
        <f t="shared" si="0"/>
        <v>0</v>
      </c>
      <c r="L19" s="12"/>
      <c r="M19" s="12"/>
      <c r="N19" s="12"/>
      <c r="O19" s="76"/>
    </row>
    <row r="20" spans="1:15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76">
        <f t="shared" si="0"/>
        <v>0</v>
      </c>
      <c r="L20" s="12"/>
      <c r="M20" s="12"/>
      <c r="N20" s="12"/>
      <c r="O20" s="76"/>
    </row>
    <row r="21" spans="1:1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76">
        <f t="shared" si="0"/>
        <v>0</v>
      </c>
      <c r="L21" s="12"/>
      <c r="M21" s="12"/>
      <c r="N21" s="12"/>
      <c r="O21" s="76"/>
    </row>
    <row r="22" spans="1:15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76">
        <f t="shared" si="0"/>
        <v>0</v>
      </c>
      <c r="L22" s="12"/>
      <c r="M22" s="12"/>
      <c r="N22" s="12"/>
      <c r="O22" s="76"/>
    </row>
    <row r="23" spans="1:15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76">
        <f t="shared" si="0"/>
        <v>0</v>
      </c>
      <c r="L23" s="12"/>
      <c r="M23" s="12"/>
      <c r="N23" s="12"/>
      <c r="O23" s="76"/>
    </row>
    <row r="24" spans="1:15" x14ac:dyDescent="0.3">
      <c r="A24" s="76" t="s">
        <v>46</v>
      </c>
      <c r="B24" s="76"/>
      <c r="C24" s="76"/>
      <c r="D24" s="76"/>
      <c r="E24" s="76">
        <f>SUM(E6:E23)</f>
        <v>0</v>
      </c>
      <c r="F24" s="76">
        <f>SUM(F6:F23)</f>
        <v>200</v>
      </c>
      <c r="G24" s="76"/>
      <c r="H24" s="76"/>
      <c r="I24" s="76"/>
      <c r="J24" s="76"/>
      <c r="K24" s="76">
        <f>SUM(K6:K23)</f>
        <v>0</v>
      </c>
      <c r="L24" s="76"/>
      <c r="M24" s="76"/>
      <c r="N24" s="76"/>
      <c r="O24" s="76">
        <f>SUM(O6:O23)</f>
        <v>200</v>
      </c>
    </row>
  </sheetData>
  <mergeCells count="3">
    <mergeCell ref="A3:G3"/>
    <mergeCell ref="H3:K3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2D6-CC46-473F-900C-1D4CEE187EFC}">
  <sheetPr>
    <pageSetUpPr fitToPage="1"/>
  </sheetPr>
  <dimension ref="A2:J95"/>
  <sheetViews>
    <sheetView topLeftCell="A60" workbookViewId="0">
      <selection activeCell="M81" sqref="M81"/>
    </sheetView>
  </sheetViews>
  <sheetFormatPr defaultRowHeight="14.4" x14ac:dyDescent="0.3"/>
  <cols>
    <col min="1" max="2" width="10.5546875" bestFit="1" customWidth="1"/>
  </cols>
  <sheetData>
    <row r="2" spans="1:8" ht="28.8" x14ac:dyDescent="0.3">
      <c r="A2" s="28" t="s">
        <v>45</v>
      </c>
      <c r="B2" s="29" t="s">
        <v>3</v>
      </c>
      <c r="C2" s="29" t="s">
        <v>40</v>
      </c>
      <c r="D2" s="29"/>
      <c r="E2" s="29" t="s">
        <v>26</v>
      </c>
      <c r="F2" s="29" t="s">
        <v>8</v>
      </c>
      <c r="G2" s="29"/>
      <c r="H2" s="29"/>
    </row>
    <row r="3" spans="1:8" x14ac:dyDescent="0.3">
      <c r="A3" s="28"/>
      <c r="F3" s="29"/>
      <c r="G3" s="29"/>
      <c r="H3" s="29"/>
    </row>
    <row r="4" spans="1:8" x14ac:dyDescent="0.3">
      <c r="A4" s="28"/>
      <c r="C4" t="s">
        <v>41</v>
      </c>
      <c r="E4">
        <v>48</v>
      </c>
      <c r="F4" s="29"/>
      <c r="G4" s="29"/>
      <c r="H4" s="29"/>
    </row>
    <row r="5" spans="1:8" x14ac:dyDescent="0.3">
      <c r="A5" s="28"/>
      <c r="F5" s="29"/>
      <c r="G5" s="29"/>
      <c r="H5" s="29"/>
    </row>
    <row r="6" spans="1:8" x14ac:dyDescent="0.3">
      <c r="A6" s="28">
        <v>4</v>
      </c>
      <c r="B6" t="s">
        <v>65</v>
      </c>
      <c r="C6" t="s">
        <v>42</v>
      </c>
      <c r="E6">
        <v>48</v>
      </c>
      <c r="F6" s="29"/>
      <c r="G6" s="29"/>
      <c r="H6" s="29"/>
    </row>
    <row r="7" spans="1:8" x14ac:dyDescent="0.3">
      <c r="A7" s="28">
        <v>5</v>
      </c>
      <c r="F7" s="29"/>
      <c r="G7" s="29"/>
      <c r="H7" s="29"/>
    </row>
    <row r="8" spans="1:8" x14ac:dyDescent="0.3">
      <c r="A8" s="28">
        <v>6</v>
      </c>
      <c r="B8" t="s">
        <v>65</v>
      </c>
      <c r="C8" t="s">
        <v>44</v>
      </c>
      <c r="E8">
        <v>48</v>
      </c>
      <c r="F8" s="29"/>
      <c r="G8" s="29"/>
      <c r="H8" s="29"/>
    </row>
    <row r="9" spans="1:8" x14ac:dyDescent="0.3">
      <c r="A9" s="28">
        <v>7</v>
      </c>
      <c r="F9" s="29"/>
      <c r="G9" s="29"/>
      <c r="H9" s="29"/>
    </row>
    <row r="10" spans="1:8" x14ac:dyDescent="0.3">
      <c r="A10" s="28">
        <v>8</v>
      </c>
      <c r="B10" t="s">
        <v>65</v>
      </c>
      <c r="C10" t="s">
        <v>43</v>
      </c>
      <c r="E10">
        <v>24</v>
      </c>
      <c r="F10" s="29"/>
      <c r="G10" s="29"/>
      <c r="H10" s="29"/>
    </row>
    <row r="11" spans="1:8" x14ac:dyDescent="0.3">
      <c r="A11" s="28">
        <v>9</v>
      </c>
      <c r="B11" t="s">
        <v>66</v>
      </c>
      <c r="C11" t="s">
        <v>103</v>
      </c>
      <c r="E11">
        <v>24</v>
      </c>
      <c r="F11" s="29"/>
      <c r="G11" s="29"/>
      <c r="H11" s="29"/>
    </row>
    <row r="12" spans="1:8" x14ac:dyDescent="0.3">
      <c r="A12" s="28">
        <v>10</v>
      </c>
      <c r="B12" t="s">
        <v>66</v>
      </c>
      <c r="C12" t="s">
        <v>104</v>
      </c>
      <c r="E12">
        <v>72</v>
      </c>
      <c r="F12" s="29"/>
      <c r="G12" s="29"/>
      <c r="H12" s="29"/>
    </row>
    <row r="13" spans="1:8" x14ac:dyDescent="0.3">
      <c r="A13" s="28">
        <v>11</v>
      </c>
      <c r="F13" s="29"/>
      <c r="G13" s="29"/>
      <c r="H13" s="29"/>
    </row>
    <row r="14" spans="1:8" x14ac:dyDescent="0.3">
      <c r="A14" s="28">
        <v>12</v>
      </c>
      <c r="F14" s="29"/>
      <c r="G14" s="29"/>
      <c r="H14" s="29"/>
    </row>
    <row r="15" spans="1:8" x14ac:dyDescent="0.3">
      <c r="A15" s="28">
        <v>13</v>
      </c>
      <c r="B15" t="s">
        <v>66</v>
      </c>
      <c r="C15" t="s">
        <v>51</v>
      </c>
      <c r="E15">
        <v>24</v>
      </c>
      <c r="F15" s="29"/>
      <c r="G15" s="29"/>
      <c r="H15" s="29"/>
    </row>
    <row r="16" spans="1:8" x14ac:dyDescent="0.3">
      <c r="A16" s="28">
        <v>14</v>
      </c>
      <c r="B16" t="s">
        <v>67</v>
      </c>
      <c r="C16" t="s">
        <v>105</v>
      </c>
      <c r="E16">
        <v>48</v>
      </c>
      <c r="F16" s="29"/>
      <c r="G16" s="29"/>
      <c r="H16" s="29"/>
    </row>
    <row r="17" spans="1:8" x14ac:dyDescent="0.3">
      <c r="A17" s="28">
        <v>15</v>
      </c>
      <c r="F17" s="29"/>
      <c r="G17" s="29"/>
      <c r="H17" s="29"/>
    </row>
    <row r="18" spans="1:8" x14ac:dyDescent="0.3">
      <c r="A18" s="28">
        <v>16</v>
      </c>
      <c r="B18" t="s">
        <v>67</v>
      </c>
      <c r="C18" t="s">
        <v>106</v>
      </c>
      <c r="E18">
        <v>24</v>
      </c>
      <c r="F18" s="29"/>
      <c r="G18" s="29"/>
      <c r="H18" s="29"/>
    </row>
    <row r="19" spans="1:8" x14ac:dyDescent="0.3">
      <c r="A19" s="28">
        <v>17</v>
      </c>
      <c r="B19" t="s">
        <v>68</v>
      </c>
      <c r="C19" t="s">
        <v>107</v>
      </c>
      <c r="E19">
        <v>24</v>
      </c>
      <c r="F19" s="29"/>
      <c r="G19" s="29"/>
      <c r="H19" s="29"/>
    </row>
    <row r="20" spans="1:8" x14ac:dyDescent="0.3">
      <c r="A20" s="28">
        <v>18</v>
      </c>
      <c r="B20" t="s">
        <v>68</v>
      </c>
      <c r="C20" t="s">
        <v>108</v>
      </c>
      <c r="E20">
        <v>48</v>
      </c>
      <c r="F20" s="29"/>
      <c r="G20" s="29"/>
      <c r="H20" s="29"/>
    </row>
    <row r="21" spans="1:8" x14ac:dyDescent="0.3">
      <c r="A21" s="28">
        <v>19</v>
      </c>
      <c r="F21" s="29"/>
      <c r="G21" s="29"/>
      <c r="H21" s="29"/>
    </row>
    <row r="22" spans="1:8" x14ac:dyDescent="0.3">
      <c r="A22" s="28">
        <v>20</v>
      </c>
      <c r="B22" t="s">
        <v>69</v>
      </c>
      <c r="C22" t="s">
        <v>91</v>
      </c>
      <c r="E22">
        <v>48</v>
      </c>
      <c r="F22" s="29"/>
      <c r="G22" t="s">
        <v>109</v>
      </c>
      <c r="H22" s="29"/>
    </row>
    <row r="23" spans="1:8" x14ac:dyDescent="0.3">
      <c r="A23" s="28">
        <v>21</v>
      </c>
      <c r="F23" s="29"/>
      <c r="H23" s="29"/>
    </row>
    <row r="24" spans="1:8" x14ac:dyDescent="0.3">
      <c r="A24" s="28">
        <v>22</v>
      </c>
      <c r="B24" t="s">
        <v>69</v>
      </c>
      <c r="C24" t="s">
        <v>90</v>
      </c>
      <c r="E24">
        <v>24</v>
      </c>
      <c r="F24" s="29"/>
      <c r="G24" t="s">
        <v>109</v>
      </c>
      <c r="H24" s="29"/>
    </row>
    <row r="25" spans="1:8" x14ac:dyDescent="0.3">
      <c r="A25" s="28">
        <v>23</v>
      </c>
      <c r="B25" t="s">
        <v>69</v>
      </c>
      <c r="C25" t="s">
        <v>90</v>
      </c>
      <c r="E25">
        <v>24</v>
      </c>
      <c r="F25" s="29"/>
      <c r="G25" t="s">
        <v>109</v>
      </c>
      <c r="H25" s="29"/>
    </row>
    <row r="26" spans="1:8" x14ac:dyDescent="0.3">
      <c r="A26" s="28">
        <v>24</v>
      </c>
      <c r="B26" t="s">
        <v>69</v>
      </c>
      <c r="C26" t="s">
        <v>89</v>
      </c>
      <c r="E26">
        <v>48</v>
      </c>
      <c r="F26" s="29"/>
      <c r="G26" t="s">
        <v>109</v>
      </c>
      <c r="H26" s="29"/>
    </row>
    <row r="27" spans="1:8" x14ac:dyDescent="0.3">
      <c r="A27" s="28">
        <v>25</v>
      </c>
      <c r="F27" s="29"/>
      <c r="G27" s="29"/>
      <c r="H27" s="29"/>
    </row>
    <row r="28" spans="1:8" x14ac:dyDescent="0.3">
      <c r="A28" s="28">
        <v>26</v>
      </c>
      <c r="B28" t="s">
        <v>70</v>
      </c>
      <c r="C28" t="s">
        <v>52</v>
      </c>
      <c r="E28">
        <v>48</v>
      </c>
      <c r="F28" s="29"/>
      <c r="G28" s="29"/>
      <c r="H28" s="29"/>
    </row>
    <row r="29" spans="1:8" x14ac:dyDescent="0.3">
      <c r="A29" s="28">
        <v>27</v>
      </c>
      <c r="F29" s="29"/>
      <c r="G29" s="29"/>
      <c r="H29" s="29"/>
    </row>
    <row r="30" spans="1:8" x14ac:dyDescent="0.3">
      <c r="A30" s="28">
        <v>28</v>
      </c>
      <c r="B30" s="19" t="s">
        <v>71</v>
      </c>
      <c r="C30" t="s">
        <v>78</v>
      </c>
      <c r="E30">
        <v>48</v>
      </c>
    </row>
    <row r="31" spans="1:8" x14ac:dyDescent="0.3">
      <c r="A31" s="28">
        <v>29</v>
      </c>
      <c r="B31" s="19"/>
    </row>
    <row r="32" spans="1:8" x14ac:dyDescent="0.3">
      <c r="A32" s="28">
        <v>30</v>
      </c>
      <c r="B32" s="19" t="s">
        <v>71</v>
      </c>
      <c r="C32" t="s">
        <v>79</v>
      </c>
      <c r="E32">
        <v>24</v>
      </c>
    </row>
    <row r="33" spans="1:5" x14ac:dyDescent="0.3">
      <c r="A33" s="28">
        <v>31</v>
      </c>
      <c r="B33" s="19" t="s">
        <v>71</v>
      </c>
      <c r="C33" t="s">
        <v>79</v>
      </c>
      <c r="E33">
        <v>24</v>
      </c>
    </row>
    <row r="34" spans="1:5" x14ac:dyDescent="0.3">
      <c r="A34" s="28">
        <v>32</v>
      </c>
      <c r="B34" s="19" t="s">
        <v>71</v>
      </c>
      <c r="C34" t="s">
        <v>113</v>
      </c>
      <c r="E34">
        <v>24</v>
      </c>
    </row>
    <row r="35" spans="1:5" x14ac:dyDescent="0.3">
      <c r="A35" s="28">
        <v>33</v>
      </c>
      <c r="B35" s="19" t="s">
        <v>72</v>
      </c>
      <c r="C35" t="s">
        <v>80</v>
      </c>
      <c r="E35">
        <v>24</v>
      </c>
    </row>
    <row r="36" spans="1:5" x14ac:dyDescent="0.3">
      <c r="A36" s="28">
        <v>34</v>
      </c>
      <c r="B36" s="19" t="s">
        <v>72</v>
      </c>
      <c r="C36" t="s">
        <v>81</v>
      </c>
      <c r="E36">
        <v>24</v>
      </c>
    </row>
    <row r="37" spans="1:5" x14ac:dyDescent="0.3">
      <c r="A37" s="28">
        <v>35</v>
      </c>
      <c r="B37" s="19" t="s">
        <v>73</v>
      </c>
      <c r="C37" t="s">
        <v>82</v>
      </c>
      <c r="E37">
        <v>96</v>
      </c>
    </row>
    <row r="38" spans="1:5" x14ac:dyDescent="0.3">
      <c r="A38" s="28">
        <v>36</v>
      </c>
      <c r="B38" s="19"/>
    </row>
    <row r="39" spans="1:5" x14ac:dyDescent="0.3">
      <c r="A39" s="28">
        <v>37</v>
      </c>
      <c r="B39" s="19"/>
    </row>
    <row r="40" spans="1:5" x14ac:dyDescent="0.3">
      <c r="A40" s="28">
        <v>38</v>
      </c>
    </row>
    <row r="41" spans="1:5" x14ac:dyDescent="0.3">
      <c r="A41" s="28">
        <v>39</v>
      </c>
      <c r="B41" s="19" t="s">
        <v>74</v>
      </c>
      <c r="C41" t="s">
        <v>83</v>
      </c>
      <c r="E41">
        <v>24</v>
      </c>
    </row>
    <row r="42" spans="1:5" x14ac:dyDescent="0.3">
      <c r="A42" s="28">
        <v>40</v>
      </c>
      <c r="B42" s="19" t="s">
        <v>84</v>
      </c>
      <c r="C42" s="19" t="s">
        <v>85</v>
      </c>
      <c r="E42">
        <v>48</v>
      </c>
    </row>
    <row r="43" spans="1:5" x14ac:dyDescent="0.3">
      <c r="A43" s="28">
        <v>41</v>
      </c>
      <c r="B43" s="19"/>
    </row>
    <row r="44" spans="1:5" x14ac:dyDescent="0.3">
      <c r="A44" s="28">
        <v>42</v>
      </c>
      <c r="B44" s="19" t="s">
        <v>75</v>
      </c>
      <c r="C44" t="s">
        <v>86</v>
      </c>
      <c r="E44">
        <v>96</v>
      </c>
    </row>
    <row r="45" spans="1:5" x14ac:dyDescent="0.3">
      <c r="A45" s="28">
        <v>43</v>
      </c>
    </row>
    <row r="46" spans="1:5" x14ac:dyDescent="0.3">
      <c r="A46" s="28">
        <v>44</v>
      </c>
      <c r="B46" s="19"/>
    </row>
    <row r="47" spans="1:5" x14ac:dyDescent="0.3">
      <c r="A47" s="28">
        <v>45</v>
      </c>
      <c r="B47" s="19"/>
    </row>
    <row r="48" spans="1:5" x14ac:dyDescent="0.3">
      <c r="A48" s="28">
        <v>46</v>
      </c>
      <c r="B48" s="19" t="s">
        <v>75</v>
      </c>
      <c r="C48" t="s">
        <v>50</v>
      </c>
      <c r="E48">
        <v>48</v>
      </c>
    </row>
    <row r="49" spans="1:8" x14ac:dyDescent="0.3">
      <c r="A49" s="28">
        <v>47</v>
      </c>
      <c r="B49" s="19"/>
    </row>
    <row r="50" spans="1:8" x14ac:dyDescent="0.3">
      <c r="A50" s="28">
        <v>48</v>
      </c>
      <c r="B50" t="s">
        <v>75</v>
      </c>
      <c r="C50" t="s">
        <v>87</v>
      </c>
      <c r="E50">
        <v>48</v>
      </c>
    </row>
    <row r="51" spans="1:8" x14ac:dyDescent="0.3">
      <c r="A51" s="28">
        <v>49</v>
      </c>
      <c r="B51" s="19"/>
    </row>
    <row r="52" spans="1:8" x14ac:dyDescent="0.3">
      <c r="A52" s="28">
        <v>50</v>
      </c>
      <c r="B52" s="19" t="s">
        <v>76</v>
      </c>
      <c r="C52" t="s">
        <v>88</v>
      </c>
      <c r="E52">
        <v>24</v>
      </c>
    </row>
    <row r="53" spans="1:8" x14ac:dyDescent="0.3">
      <c r="A53" s="28">
        <v>51</v>
      </c>
      <c r="B53" s="19" t="s">
        <v>77</v>
      </c>
      <c r="C53" t="s">
        <v>83</v>
      </c>
      <c r="E53">
        <v>24</v>
      </c>
    </row>
    <row r="54" spans="1:8" x14ac:dyDescent="0.3">
      <c r="A54" s="28">
        <v>52</v>
      </c>
      <c r="B54" s="19" t="s">
        <v>92</v>
      </c>
      <c r="C54" t="s">
        <v>94</v>
      </c>
      <c r="E54">
        <v>24</v>
      </c>
    </row>
    <row r="55" spans="1:8" x14ac:dyDescent="0.3">
      <c r="A55" s="28">
        <v>53</v>
      </c>
      <c r="B55" s="19" t="s">
        <v>92</v>
      </c>
      <c r="C55" t="s">
        <v>95</v>
      </c>
      <c r="E55">
        <v>48</v>
      </c>
      <c r="G55" t="s">
        <v>110</v>
      </c>
    </row>
    <row r="56" spans="1:8" x14ac:dyDescent="0.3">
      <c r="A56" s="28">
        <v>54</v>
      </c>
    </row>
    <row r="57" spans="1:8" x14ac:dyDescent="0.3">
      <c r="A57" s="28">
        <v>55</v>
      </c>
      <c r="B57" s="19" t="s">
        <v>93</v>
      </c>
      <c r="C57" t="s">
        <v>96</v>
      </c>
      <c r="E57">
        <v>24</v>
      </c>
      <c r="G57" t="s">
        <v>111</v>
      </c>
    </row>
    <row r="58" spans="1:8" x14ac:dyDescent="0.3">
      <c r="A58" s="28">
        <v>56</v>
      </c>
      <c r="B58" s="19" t="s">
        <v>98</v>
      </c>
      <c r="C58" t="s">
        <v>100</v>
      </c>
      <c r="E58">
        <v>24</v>
      </c>
    </row>
    <row r="59" spans="1:8" x14ac:dyDescent="0.3">
      <c r="A59" s="28">
        <v>57</v>
      </c>
      <c r="B59" s="19" t="s">
        <v>99</v>
      </c>
      <c r="C59" t="s">
        <v>101</v>
      </c>
      <c r="E59">
        <v>24</v>
      </c>
      <c r="G59" t="s">
        <v>112</v>
      </c>
    </row>
    <row r="60" spans="1:8" x14ac:dyDescent="0.3">
      <c r="A60" s="28">
        <v>58</v>
      </c>
      <c r="B60" s="19" t="s">
        <v>99</v>
      </c>
      <c r="C60" t="s">
        <v>102</v>
      </c>
      <c r="E60">
        <v>24</v>
      </c>
    </row>
    <row r="61" spans="1:8" x14ac:dyDescent="0.3">
      <c r="A61" s="28"/>
      <c r="B61" s="19"/>
    </row>
    <row r="62" spans="1:8" x14ac:dyDescent="0.3">
      <c r="B62" t="s">
        <v>61</v>
      </c>
      <c r="E62" s="29"/>
    </row>
    <row r="63" spans="1:8" x14ac:dyDescent="0.3">
      <c r="A63" t="s">
        <v>115</v>
      </c>
      <c r="B63" s="19"/>
      <c r="E63" s="29">
        <v>1368</v>
      </c>
      <c r="F63" t="s">
        <v>114</v>
      </c>
      <c r="H63" t="s">
        <v>124</v>
      </c>
    </row>
    <row r="64" spans="1:8" ht="15" thickBot="1" x14ac:dyDescent="0.35"/>
    <row r="65" spans="1:10" x14ac:dyDescent="0.3">
      <c r="A65" s="52" t="s">
        <v>116</v>
      </c>
      <c r="B65" s="53"/>
      <c r="C65" s="54">
        <v>684</v>
      </c>
      <c r="D65" s="54"/>
      <c r="E65" s="54"/>
      <c r="F65" s="54" t="s">
        <v>121</v>
      </c>
      <c r="G65" s="53">
        <v>684</v>
      </c>
      <c r="H65" s="54"/>
      <c r="I65" s="54"/>
      <c r="J65" s="55"/>
    </row>
    <row r="66" spans="1:10" x14ac:dyDescent="0.3">
      <c r="A66" s="56"/>
      <c r="B66" s="19"/>
      <c r="J66" s="57"/>
    </row>
    <row r="67" spans="1:10" x14ac:dyDescent="0.3">
      <c r="A67" s="58">
        <v>45627</v>
      </c>
      <c r="B67" t="s">
        <v>117</v>
      </c>
      <c r="C67" t="s">
        <v>118</v>
      </c>
      <c r="G67">
        <v>88.5</v>
      </c>
      <c r="J67" s="57"/>
    </row>
    <row r="68" spans="1:10" x14ac:dyDescent="0.3">
      <c r="A68" s="56"/>
      <c r="B68" s="19" t="s">
        <v>119</v>
      </c>
      <c r="C68">
        <v>51.3</v>
      </c>
      <c r="J68" s="57"/>
    </row>
    <row r="69" spans="1:10" x14ac:dyDescent="0.3">
      <c r="A69" s="56"/>
      <c r="B69" s="19" t="s">
        <v>120</v>
      </c>
      <c r="C69">
        <v>31.2</v>
      </c>
      <c r="J69" s="57"/>
    </row>
    <row r="70" spans="1:10" x14ac:dyDescent="0.3">
      <c r="A70" s="58">
        <v>45717</v>
      </c>
      <c r="B70" s="19" t="s">
        <v>125</v>
      </c>
      <c r="C70">
        <v>85.5</v>
      </c>
      <c r="H70" t="s">
        <v>126</v>
      </c>
      <c r="J70" s="57"/>
    </row>
    <row r="71" spans="1:10" x14ac:dyDescent="0.3">
      <c r="A71" s="56"/>
      <c r="B71" s="19" t="s">
        <v>119</v>
      </c>
      <c r="C71">
        <v>51.3</v>
      </c>
      <c r="J71" s="57"/>
    </row>
    <row r="72" spans="1:10" x14ac:dyDescent="0.3">
      <c r="A72" s="56"/>
      <c r="B72" s="19" t="s">
        <v>120</v>
      </c>
      <c r="C72">
        <v>34.200000000000003</v>
      </c>
      <c r="J72" s="57"/>
    </row>
    <row r="73" spans="1:10" x14ac:dyDescent="0.3">
      <c r="A73" s="58">
        <v>45809</v>
      </c>
      <c r="B73" s="19" t="s">
        <v>125</v>
      </c>
      <c r="C73">
        <v>85.5</v>
      </c>
      <c r="J73" s="57"/>
    </row>
    <row r="74" spans="1:10" x14ac:dyDescent="0.3">
      <c r="A74" s="56"/>
      <c r="B74" s="19" t="s">
        <v>119</v>
      </c>
      <c r="C74" t="s">
        <v>196</v>
      </c>
      <c r="G74">
        <v>51.3</v>
      </c>
      <c r="J74" s="57"/>
    </row>
    <row r="75" spans="1:10" x14ac:dyDescent="0.3">
      <c r="A75" s="56"/>
      <c r="B75" s="19" t="s">
        <v>120</v>
      </c>
      <c r="C75">
        <v>34.200000000000003</v>
      </c>
      <c r="J75" s="57"/>
    </row>
    <row r="76" spans="1:10" x14ac:dyDescent="0.3">
      <c r="A76" s="58">
        <v>45901</v>
      </c>
      <c r="C76">
        <v>85.5</v>
      </c>
      <c r="J76" s="57"/>
    </row>
    <row r="77" spans="1:10" x14ac:dyDescent="0.3">
      <c r="A77" s="58"/>
      <c r="C77">
        <v>51.3</v>
      </c>
      <c r="J77" s="57"/>
    </row>
    <row r="78" spans="1:10" x14ac:dyDescent="0.3">
      <c r="A78" s="58"/>
      <c r="C78">
        <v>34.200000000000003</v>
      </c>
      <c r="J78" s="57"/>
    </row>
    <row r="79" spans="1:10" x14ac:dyDescent="0.3">
      <c r="A79" s="58"/>
      <c r="J79" s="57"/>
    </row>
    <row r="80" spans="1:10" x14ac:dyDescent="0.3">
      <c r="A80" s="58"/>
      <c r="J80" s="57"/>
    </row>
    <row r="81" spans="1:10" x14ac:dyDescent="0.3">
      <c r="A81" s="58"/>
      <c r="J81" s="57"/>
    </row>
    <row r="82" spans="1:10" x14ac:dyDescent="0.3">
      <c r="A82" s="56"/>
      <c r="B82" t="s">
        <v>122</v>
      </c>
      <c r="C82">
        <f>SUM(C67:C81)</f>
        <v>544.20000000000005</v>
      </c>
      <c r="J82" s="57"/>
    </row>
    <row r="83" spans="1:10" ht="28.8" x14ac:dyDescent="0.3">
      <c r="A83" s="56"/>
      <c r="B83" s="59" t="s">
        <v>123</v>
      </c>
      <c r="C83">
        <f>C65-C82</f>
        <v>139.79999999999995</v>
      </c>
      <c r="F83" t="s">
        <v>121</v>
      </c>
      <c r="G83" s="46">
        <v>823.8</v>
      </c>
      <c r="J83" s="57"/>
    </row>
    <row r="84" spans="1:10" ht="15" thickBot="1" x14ac:dyDescent="0.35">
      <c r="A84" s="60"/>
      <c r="B84" s="61"/>
      <c r="C84" s="61"/>
      <c r="D84" s="61"/>
      <c r="E84" s="61"/>
      <c r="F84" s="61"/>
      <c r="G84" s="61"/>
      <c r="H84" s="61"/>
      <c r="I84" s="61"/>
      <c r="J84" s="62"/>
    </row>
    <row r="85" spans="1:10" x14ac:dyDescent="0.3">
      <c r="B85" s="19"/>
    </row>
    <row r="86" spans="1:10" x14ac:dyDescent="0.3">
      <c r="B86" s="19" t="s">
        <v>298</v>
      </c>
    </row>
    <row r="88" spans="1:10" x14ac:dyDescent="0.3">
      <c r="B88" s="19"/>
    </row>
    <row r="89" spans="1:10" x14ac:dyDescent="0.3">
      <c r="B89" s="19"/>
    </row>
    <row r="92" spans="1:10" x14ac:dyDescent="0.3">
      <c r="A92" s="19"/>
      <c r="B92" s="19"/>
    </row>
    <row r="93" spans="1:10" x14ac:dyDescent="0.3">
      <c r="B93" s="19"/>
    </row>
    <row r="94" spans="1:10" x14ac:dyDescent="0.3">
      <c r="A94" s="19"/>
      <c r="B94" s="19"/>
      <c r="G94" s="46"/>
    </row>
    <row r="95" spans="1:10" x14ac:dyDescent="0.3">
      <c r="B95" s="19"/>
      <c r="G95" s="46"/>
      <c r="H95" s="47"/>
      <c r="I95" s="29"/>
    </row>
  </sheetData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3B64-7053-45F3-9443-8C9C630F2521}">
  <dimension ref="A1:G21"/>
  <sheetViews>
    <sheetView workbookViewId="0">
      <selection activeCell="E12" sqref="E12"/>
    </sheetView>
  </sheetViews>
  <sheetFormatPr defaultRowHeight="14.4" x14ac:dyDescent="0.3"/>
  <cols>
    <col min="1" max="1" width="11.88671875" customWidth="1"/>
  </cols>
  <sheetData>
    <row r="1" spans="1:7" x14ac:dyDescent="0.3">
      <c r="A1" t="s">
        <v>324</v>
      </c>
      <c r="C1" s="46">
        <v>1272</v>
      </c>
    </row>
    <row r="4" spans="1:7" x14ac:dyDescent="0.3">
      <c r="A4" t="s">
        <v>325</v>
      </c>
      <c r="C4">
        <v>636</v>
      </c>
      <c r="F4" t="s">
        <v>121</v>
      </c>
      <c r="G4">
        <v>636</v>
      </c>
    </row>
    <row r="6" spans="1:7" x14ac:dyDescent="0.3">
      <c r="A6" t="s">
        <v>326</v>
      </c>
      <c r="B6" t="s">
        <v>327</v>
      </c>
      <c r="C6">
        <v>79.5</v>
      </c>
    </row>
    <row r="7" spans="1:7" x14ac:dyDescent="0.3">
      <c r="B7" t="s">
        <v>328</v>
      </c>
      <c r="C7">
        <v>47.7</v>
      </c>
    </row>
    <row r="8" spans="1:7" x14ac:dyDescent="0.3">
      <c r="B8" t="s">
        <v>329</v>
      </c>
      <c r="C8">
        <v>31.8</v>
      </c>
    </row>
    <row r="9" spans="1:7" x14ac:dyDescent="0.3">
      <c r="A9" t="s">
        <v>330</v>
      </c>
      <c r="B9" t="s">
        <v>327</v>
      </c>
      <c r="C9">
        <v>79.5</v>
      </c>
    </row>
    <row r="10" spans="1:7" x14ac:dyDescent="0.3">
      <c r="B10" t="s">
        <v>328</v>
      </c>
    </row>
    <row r="11" spans="1:7" x14ac:dyDescent="0.3">
      <c r="B11" t="s">
        <v>329</v>
      </c>
    </row>
    <row r="12" spans="1:7" x14ac:dyDescent="0.3">
      <c r="A12" t="s">
        <v>331</v>
      </c>
      <c r="B12" t="s">
        <v>327</v>
      </c>
    </row>
    <row r="13" spans="1:7" x14ac:dyDescent="0.3">
      <c r="B13" t="s">
        <v>328</v>
      </c>
    </row>
    <row r="14" spans="1:7" x14ac:dyDescent="0.3">
      <c r="B14" t="s">
        <v>329</v>
      </c>
    </row>
    <row r="15" spans="1:7" x14ac:dyDescent="0.3">
      <c r="A15" t="s">
        <v>332</v>
      </c>
      <c r="B15" t="s">
        <v>327</v>
      </c>
    </row>
    <row r="16" spans="1:7" x14ac:dyDescent="0.3">
      <c r="B16" t="s">
        <v>328</v>
      </c>
    </row>
    <row r="17" spans="1:3" x14ac:dyDescent="0.3">
      <c r="B17" t="s">
        <v>329</v>
      </c>
    </row>
    <row r="19" spans="1:3" x14ac:dyDescent="0.3">
      <c r="A19" t="s">
        <v>333</v>
      </c>
      <c r="C19">
        <f>SUM(C6:C17)</f>
        <v>238.5</v>
      </c>
    </row>
    <row r="21" spans="1:3" x14ac:dyDescent="0.3">
      <c r="A21" t="s">
        <v>334</v>
      </c>
      <c r="C21">
        <f>SUM(C4-C19)</f>
        <v>397.5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2025-26</vt:lpstr>
      <vt:lpstr>Co-op</vt:lpstr>
      <vt:lpstr>BB ACCOUNT</vt:lpstr>
      <vt:lpstr>Petty Cash</vt:lpstr>
      <vt:lpstr>100 Club 24-25</vt:lpstr>
      <vt:lpstr>100 Club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2025-01-02T10:26:54Z</cp:lastPrinted>
  <dcterms:created xsi:type="dcterms:W3CDTF">2022-05-25T20:44:49Z</dcterms:created>
  <dcterms:modified xsi:type="dcterms:W3CDTF">2026-05-13T11:01:07Z</dcterms:modified>
</cp:coreProperties>
</file>